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G:\Dokumenti\K N J I G O V O D S T V O\OBRASCI - knjigovodstvo\2025. god\"/>
    </mc:Choice>
  </mc:AlternateContent>
  <xr:revisionPtr revIDLastSave="0" documentId="13_ncr:1_{71E521AB-4962-4591-BF2D-DD2E2FF07E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<sst xmlns="http://schemas.openxmlformats.org/spreadsheetml/2006/main" count="4719" uniqueCount="3652">
  <si>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</si>
  <si>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</si>
  <si>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</si>
  <si>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</si>
  <si>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</si>
  <si>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</si>
  <si>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</si>
  <si>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</si>
  <si>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</si>
  <si>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</si>
  <si>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</si>
  <si>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</si>
  <si>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</si>
  <si>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</si>
  <si>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</si>
  <si>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</si>
  <si>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</si>
  <si>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</si>
  <si>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</si>
  <si>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</si>
  <si>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</si>
  <si>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</si>
  <si>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</si>
  <si>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</si>
  <si>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</si>
  <si>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</si>
  <si>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</si>
  <si>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</si>
  <si>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</si>
  <si>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</si>
  <si>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</si>
  <si>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PODRAVSKA MOSLAVINA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</si>
  <si>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</si>
  <si>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</si>
  <si>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</si>
  <si>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</si>
  <si>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</si>
  <si>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</si>
  <si>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</si>
  <si>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</si>
  <si>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</si>
  <si>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</si>
  <si>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</si>
  <si>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</si>
  <si>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</si>
  <si>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</si>
  <si>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</si>
  <si>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</si>
  <si>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</si>
  <si>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</si>
  <si>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</si>
  <si>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</si>
  <si>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</si>
  <si>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</si>
  <si>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</si>
  <si>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</si>
  <si>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36758 - OPĆINA PODRAVSKA MOSLAVINA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</si>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</sst>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168523.45</v>
      </c>
      <c r="D2" s="6">
        <f>'PR-RAS'!E6</f>
        <v>114496.85</v>
      </c>
      <c r="E2" s="6">
        <v>0</v>
      </c>
      <c r="F2" s="6">
        <v>0</v>
      </c>
      <c r="G2" s="7">
        <f t="shared" ref="G2:G274" si="0">(B2/1000)*(C2*1+D2*2)</f>
        <v>397.51715000000002</v>
      </c>
      <c r="H2" s="7">
        <f t="shared" ref="H2:H274" si="1">ABS(C2-ROUND(C2,0))+ABS(D2-ROUND(D2,0))</f>
        <v>0.60000000000582077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49115.789999999994</v>
      </c>
      <c r="D3" s="1">
        <f>'PR-RAS'!E7</f>
        <v>39812.57</v>
      </c>
      <c r="E3" s="1">
        <v>0</v>
      </c>
      <c r="F3" s="1">
        <v>0</v>
      </c>
      <c r="G3" s="2">
        <f t="shared" si="0"/>
        <v>257.48185999999998</v>
      </c>
      <c r="H3" s="2">
        <f t="shared" si="1"/>
        <v>0.64000000000669388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32620.49</v>
      </c>
      <c r="D4" s="1">
        <f>'PR-RAS'!E8</f>
        <v>32550.48</v>
      </c>
      <c r="E4" s="1">
        <v>0</v>
      </c>
      <c r="F4" s="1">
        <v>0</v>
      </c>
      <c r="G4" s="2">
        <f t="shared" si="0"/>
        <v>293.16435000000001</v>
      </c>
      <c r="H4" s="2">
        <f t="shared" si="1"/>
        <v>0.97000000000116415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32620.49</v>
      </c>
      <c r="D5" s="1">
        <f>'PR-RAS'!E9</f>
        <v>32550.48</v>
      </c>
      <c r="E5" s="1">
        <v>0</v>
      </c>
      <c r="F5" s="1">
        <v>0</v>
      </c>
      <c r="G5" s="2">
        <f t="shared" si="0"/>
        <v>390.88580000000002</v>
      </c>
      <c r="H5" s="2">
        <f t="shared" si="1"/>
        <v>0.97000000000116415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15721.46</v>
      </c>
      <c r="D19" s="1">
        <f>'PR-RAS'!E23</f>
        <v>6022.37</v>
      </c>
      <c r="E19" s="1">
        <v>0</v>
      </c>
      <c r="F19" s="1">
        <v>0</v>
      </c>
      <c r="G19" s="2">
        <f t="shared" si="0"/>
        <v>499.7915999999999</v>
      </c>
      <c r="H19" s="2">
        <f t="shared" si="1"/>
        <v>0.82999999999901775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67.42</v>
      </c>
      <c r="E20" s="1">
        <v>0</v>
      </c>
      <c r="F20" s="1">
        <v>0</v>
      </c>
      <c r="G20" s="2">
        <f t="shared" si="0"/>
        <v>2.56196</v>
      </c>
      <c r="H20" s="2">
        <f t="shared" si="1"/>
        <v>0.42000000000000171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15721.46</v>
      </c>
      <c r="D23" s="1">
        <f>'PR-RAS'!E27</f>
        <v>5954.95</v>
      </c>
      <c r="E23" s="1">
        <v>0</v>
      </c>
      <c r="F23" s="1">
        <v>0</v>
      </c>
      <c r="G23" s="2">
        <f t="shared" si="0"/>
        <v>607.88991999999996</v>
      </c>
      <c r="H23" s="2">
        <f t="shared" si="1"/>
        <v>0.50999999999930878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773.84</v>
      </c>
      <c r="D25" s="1">
        <f>'PR-RAS'!E29</f>
        <v>1131.0999999999999</v>
      </c>
      <c r="E25" s="1">
        <v>0</v>
      </c>
      <c r="F25" s="1">
        <v>0</v>
      </c>
      <c r="G25" s="2">
        <f t="shared" si="0"/>
        <v>72.864959999999996</v>
      </c>
      <c r="H25" s="2">
        <f t="shared" si="1"/>
        <v>0.25999999999987722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773.84</v>
      </c>
      <c r="D27" s="1">
        <f>'PR-RAS'!E31</f>
        <v>1131.0999999999999</v>
      </c>
      <c r="E27" s="1">
        <v>0</v>
      </c>
      <c r="F27" s="1">
        <v>0</v>
      </c>
      <c r="G27" s="2">
        <f t="shared" si="0"/>
        <v>78.937039999999996</v>
      </c>
      <c r="H27" s="2">
        <f t="shared" si="1"/>
        <v>0.25999999999987722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108.62</v>
      </c>
      <c r="E35" s="1">
        <v>0</v>
      </c>
      <c r="F35" s="1">
        <v>0</v>
      </c>
      <c r="G35" s="2">
        <f t="shared" si="0"/>
        <v>7.3861600000000012</v>
      </c>
      <c r="H35" s="2">
        <f t="shared" si="1"/>
        <v>0.37999999999999545</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108.62</v>
      </c>
      <c r="E37" s="1">
        <v>0</v>
      </c>
      <c r="F37" s="1">
        <v>0</v>
      </c>
      <c r="G37" s="2">
        <f t="shared" si="0"/>
        <v>7.82064</v>
      </c>
      <c r="H37" s="2">
        <f t="shared" si="1"/>
        <v>0.37999999999999545</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114503.47</v>
      </c>
      <c r="D45" s="1">
        <f>'PR-RAS'!E49</f>
        <v>69644.37</v>
      </c>
      <c r="E45" s="1">
        <v>0</v>
      </c>
      <c r="F45" s="1">
        <v>0</v>
      </c>
      <c r="G45" s="2">
        <f t="shared" si="0"/>
        <v>11166.857239999999</v>
      </c>
      <c r="H45" s="2">
        <f t="shared" si="1"/>
        <v>0.83999999999650754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95392.5</v>
      </c>
      <c r="D54" s="1">
        <f>'PR-RAS'!E58</f>
        <v>69644.37</v>
      </c>
      <c r="E54" s="1">
        <v>0</v>
      </c>
      <c r="F54" s="1">
        <v>0</v>
      </c>
      <c r="G54" s="2">
        <f t="shared" si="0"/>
        <v>12438.10572</v>
      </c>
      <c r="H54" s="2">
        <f t="shared" si="1"/>
        <v>0.86999999999534339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65392.5</v>
      </c>
      <c r="D55" s="1">
        <f>'PR-RAS'!E59</f>
        <v>69644.37</v>
      </c>
      <c r="E55" s="1">
        <v>0</v>
      </c>
      <c r="F55" s="1">
        <v>0</v>
      </c>
      <c r="G55" s="2">
        <f t="shared" si="0"/>
        <v>11052.786959999999</v>
      </c>
      <c r="H55" s="2">
        <f t="shared" si="1"/>
        <v>0.86999999999534339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30000</v>
      </c>
      <c r="D56" s="1">
        <f>'PR-RAS'!E60</f>
        <v>0</v>
      </c>
      <c r="E56" s="1">
        <v>0</v>
      </c>
      <c r="F56" s="1">
        <v>0</v>
      </c>
      <c r="G56" s="2">
        <f t="shared" si="0"/>
        <v>1650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19110.97</v>
      </c>
      <c r="D70" s="1">
        <f>'PR-RAS'!E74</f>
        <v>0</v>
      </c>
      <c r="E70" s="1">
        <v>0</v>
      </c>
      <c r="F70" s="1">
        <v>0</v>
      </c>
      <c r="G70" s="2">
        <f t="shared" si="0"/>
        <v>1318.6569300000001</v>
      </c>
      <c r="H70" s="2">
        <f t="shared" si="1"/>
        <v>2.9999999998835847E-2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19110.97</v>
      </c>
      <c r="D71" s="1">
        <f>'PR-RAS'!E75</f>
        <v>0</v>
      </c>
      <c r="E71" s="1">
        <v>0</v>
      </c>
      <c r="F71" s="1">
        <v>0</v>
      </c>
      <c r="G71" s="2">
        <f t="shared" si="0"/>
        <v>1337.7679000000003</v>
      </c>
      <c r="H71" s="2">
        <f t="shared" si="1"/>
        <v>2.9999999998835847E-2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4014.94</v>
      </c>
      <c r="D78" s="1">
        <f>'PR-RAS'!E82</f>
        <v>3723.2</v>
      </c>
      <c r="E78" s="1">
        <v>0</v>
      </c>
      <c r="F78" s="1">
        <v>0</v>
      </c>
      <c r="G78" s="2">
        <f t="shared" si="0"/>
        <v>882.52318000000002</v>
      </c>
      <c r="H78" s="2">
        <f t="shared" si="1"/>
        <v>0.25999999999976353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1.88</v>
      </c>
      <c r="D79" s="1">
        <f>'PR-RAS'!E83</f>
        <v>19.23</v>
      </c>
      <c r="E79" s="1">
        <v>0</v>
      </c>
      <c r="F79" s="1">
        <v>0</v>
      </c>
      <c r="G79" s="2">
        <f t="shared" si="0"/>
        <v>3.1465200000000002</v>
      </c>
      <c r="H79" s="2">
        <f t="shared" si="1"/>
        <v>0.35000000000000053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1.88</v>
      </c>
      <c r="D81" s="1">
        <f>'PR-RAS'!E85</f>
        <v>19.23</v>
      </c>
      <c r="E81" s="1">
        <v>0</v>
      </c>
      <c r="F81" s="1">
        <v>0</v>
      </c>
      <c r="G81" s="2">
        <f t="shared" si="0"/>
        <v>3.2272000000000003</v>
      </c>
      <c r="H81" s="2">
        <f t="shared" si="1"/>
        <v>0.35000000000000053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4013.06</v>
      </c>
      <c r="D87" s="1">
        <f>'PR-RAS'!E91</f>
        <v>3703.97</v>
      </c>
      <c r="E87" s="1">
        <v>0</v>
      </c>
      <c r="F87" s="1">
        <v>0</v>
      </c>
      <c r="G87" s="2">
        <f t="shared" si="0"/>
        <v>982.2059999999999</v>
      </c>
      <c r="H87" s="2">
        <f t="shared" si="1"/>
        <v>9.0000000000145519E-2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396.02</v>
      </c>
      <c r="D88" s="1">
        <f>'PR-RAS'!E92</f>
        <v>461.88</v>
      </c>
      <c r="E88" s="1">
        <v>0</v>
      </c>
      <c r="F88" s="1">
        <v>0</v>
      </c>
      <c r="G88" s="2">
        <f t="shared" si="0"/>
        <v>114.82086</v>
      </c>
      <c r="H88" s="2">
        <f t="shared" si="1"/>
        <v>0.13999999999998636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2404.87</v>
      </c>
      <c r="D89" s="1">
        <f>'PR-RAS'!E93</f>
        <v>1990.26</v>
      </c>
      <c r="E89" s="1">
        <v>0</v>
      </c>
      <c r="F89" s="1">
        <v>0</v>
      </c>
      <c r="G89" s="2">
        <f t="shared" si="0"/>
        <v>561.91431999999986</v>
      </c>
      <c r="H89" s="2">
        <f t="shared" si="1"/>
        <v>0.39000000000010004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1212.17</v>
      </c>
      <c r="D90" s="1">
        <f>'PR-RAS'!E94</f>
        <v>1212.02</v>
      </c>
      <c r="E90" s="1">
        <v>0</v>
      </c>
      <c r="F90" s="1">
        <v>0</v>
      </c>
      <c r="G90" s="2">
        <f t="shared" si="0"/>
        <v>323.62268999999998</v>
      </c>
      <c r="H90" s="2">
        <f t="shared" si="1"/>
        <v>0.19000000000005457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39.81</v>
      </c>
      <c r="E93" s="1">
        <v>0</v>
      </c>
      <c r="F93" s="1">
        <v>0</v>
      </c>
      <c r="G93" s="2">
        <f t="shared" si="0"/>
        <v>7.3250400000000004</v>
      </c>
      <c r="H93" s="2">
        <f t="shared" si="1"/>
        <v>0.18999999999999773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889.25</v>
      </c>
      <c r="D102" s="1">
        <f>'PR-RAS'!E106</f>
        <v>1316.71</v>
      </c>
      <c r="E102" s="1">
        <v>0</v>
      </c>
      <c r="F102" s="1">
        <v>0</v>
      </c>
      <c r="G102" s="2">
        <f t="shared" si="0"/>
        <v>355.78967000000006</v>
      </c>
      <c r="H102" s="2">
        <f t="shared" si="1"/>
        <v>0.53999999999996362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284.74</v>
      </c>
      <c r="D108" s="1">
        <f>'PR-RAS'!E112</f>
        <v>1010.98</v>
      </c>
      <c r="E108" s="1">
        <v>0</v>
      </c>
      <c r="F108" s="1">
        <v>0</v>
      </c>
      <c r="G108" s="2">
        <f t="shared" si="0"/>
        <v>246.81689999999998</v>
      </c>
      <c r="H108" s="2">
        <f t="shared" si="1"/>
        <v>0.27999999999997272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4.3099999999999996</v>
      </c>
      <c r="D110" s="1">
        <f>'PR-RAS'!E114</f>
        <v>0</v>
      </c>
      <c r="E110" s="1">
        <v>0</v>
      </c>
      <c r="F110" s="1">
        <v>0</v>
      </c>
      <c r="G110" s="2">
        <f t="shared" si="0"/>
        <v>0.46978999999999993</v>
      </c>
      <c r="H110" s="2">
        <f t="shared" si="1"/>
        <v>0.30999999999999961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802.94</v>
      </c>
      <c r="E111" s="1">
        <v>0</v>
      </c>
      <c r="F111" s="1">
        <v>0</v>
      </c>
      <c r="G111" s="2">
        <f t="shared" si="0"/>
        <v>176.64680000000001</v>
      </c>
      <c r="H111" s="2">
        <f t="shared" si="1"/>
        <v>5.999999999994543E-2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280.43</v>
      </c>
      <c r="D113" s="1">
        <f>'PR-RAS'!E117</f>
        <v>208.04</v>
      </c>
      <c r="E113" s="1">
        <v>0</v>
      </c>
      <c r="F113" s="1">
        <v>0</v>
      </c>
      <c r="G113" s="2">
        <f t="shared" si="0"/>
        <v>78.009119999999996</v>
      </c>
      <c r="H113" s="2">
        <f t="shared" si="1"/>
        <v>0.46999999999999886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604.51</v>
      </c>
      <c r="D116" s="1">
        <f>'PR-RAS'!E120</f>
        <v>305.73</v>
      </c>
      <c r="E116" s="1">
        <v>0</v>
      </c>
      <c r="F116" s="1">
        <v>0</v>
      </c>
      <c r="G116" s="2">
        <f t="shared" si="0"/>
        <v>139.83655000000002</v>
      </c>
      <c r="H116" s="2">
        <f t="shared" si="1"/>
        <v>0.75999999999999091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604.51</v>
      </c>
      <c r="D118" s="1">
        <f>'PR-RAS'!E122</f>
        <v>305.73</v>
      </c>
      <c r="E118" s="1">
        <v>0</v>
      </c>
      <c r="F118" s="1">
        <v>0</v>
      </c>
      <c r="G118" s="2">
        <f t="shared" si="0"/>
        <v>142.26849000000001</v>
      </c>
      <c r="H118" s="2">
        <f t="shared" si="1"/>
        <v>0.75999999999999091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106190.30999999998</v>
      </c>
      <c r="D148" s="1">
        <f>'PR-RAS'!E152</f>
        <v>118082.34</v>
      </c>
      <c r="E148" s="1">
        <v>0</v>
      </c>
      <c r="F148" s="1">
        <v>0</v>
      </c>
      <c r="G148" s="2">
        <f t="shared" si="0"/>
        <v>50326.183529999995</v>
      </c>
      <c r="H148" s="2">
        <f t="shared" si="1"/>
        <v>0.64999999997962732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8858.93</v>
      </c>
      <c r="D149" s="1">
        <f>'PR-RAS'!E153</f>
        <v>51786.869999999995</v>
      </c>
      <c r="E149" s="1">
        <v>0</v>
      </c>
      <c r="F149" s="1">
        <v>0</v>
      </c>
      <c r="G149" s="2">
        <f t="shared" si="0"/>
        <v>16640.035159999996</v>
      </c>
      <c r="H149" s="2">
        <f t="shared" si="1"/>
        <v>0.20000000000436557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7078.61</v>
      </c>
      <c r="D150" s="1">
        <f>'PR-RAS'!E154</f>
        <v>42770.45</v>
      </c>
      <c r="E150" s="1">
        <v>0</v>
      </c>
      <c r="F150" s="1">
        <v>0</v>
      </c>
      <c r="G150" s="2">
        <f t="shared" si="0"/>
        <v>13800.306989999999</v>
      </c>
      <c r="H150" s="2">
        <f t="shared" si="1"/>
        <v>0.83999999999741704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7078.61</v>
      </c>
      <c r="D151" s="1">
        <f>'PR-RAS'!E155</f>
        <v>42770.45</v>
      </c>
      <c r="E151" s="1">
        <v>0</v>
      </c>
      <c r="F151" s="1">
        <v>0</v>
      </c>
      <c r="G151" s="2">
        <f t="shared" si="0"/>
        <v>13892.9265</v>
      </c>
      <c r="H151" s="2">
        <f t="shared" si="1"/>
        <v>0.83999999999741704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612.36</v>
      </c>
      <c r="D155" s="1">
        <f>'PR-RAS'!E159</f>
        <v>2318.6</v>
      </c>
      <c r="E155" s="1">
        <v>0</v>
      </c>
      <c r="F155" s="1">
        <v>0</v>
      </c>
      <c r="G155" s="2">
        <f t="shared" si="0"/>
        <v>808.43223999999987</v>
      </c>
      <c r="H155" s="2">
        <f t="shared" si="1"/>
        <v>0.76000000000010459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1167.96</v>
      </c>
      <c r="D156" s="1">
        <f>'PR-RAS'!E160</f>
        <v>6697.82</v>
      </c>
      <c r="E156" s="1">
        <v>0</v>
      </c>
      <c r="F156" s="1">
        <v>0</v>
      </c>
      <c r="G156" s="2">
        <f t="shared" si="0"/>
        <v>2257.3579999999997</v>
      </c>
      <c r="H156" s="2">
        <f t="shared" si="1"/>
        <v>0.22000000000025466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1167.96</v>
      </c>
      <c r="D158" s="1">
        <f>'PR-RAS'!E162</f>
        <v>6697.82</v>
      </c>
      <c r="E158" s="1">
        <v>0</v>
      </c>
      <c r="F158" s="1">
        <v>0</v>
      </c>
      <c r="G158" s="2">
        <f t="shared" si="0"/>
        <v>2286.4851999999996</v>
      </c>
      <c r="H158" s="2">
        <f t="shared" si="1"/>
        <v>0.22000000000025466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52830.2</v>
      </c>
      <c r="D160" s="1">
        <f>'PR-RAS'!E164</f>
        <v>34561.839999999997</v>
      </c>
      <c r="E160" s="1">
        <v>0</v>
      </c>
      <c r="F160" s="1">
        <v>0</v>
      </c>
      <c r="G160" s="2">
        <f t="shared" si="0"/>
        <v>19390.66692</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2148.6799999999998</v>
      </c>
      <c r="D161" s="1">
        <f>'PR-RAS'!E165</f>
        <v>2291</v>
      </c>
      <c r="E161" s="1">
        <v>0</v>
      </c>
      <c r="F161" s="1">
        <v>0</v>
      </c>
      <c r="G161" s="2">
        <f t="shared" si="0"/>
        <v>1076.9088000000002</v>
      </c>
      <c r="H161" s="2">
        <f t="shared" si="1"/>
        <v>0.32000000000016371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1830.6</v>
      </c>
      <c r="D162" s="1">
        <f>'PR-RAS'!E166</f>
        <v>861.5</v>
      </c>
      <c r="E162" s="1">
        <v>0</v>
      </c>
      <c r="F162" s="1">
        <v>0</v>
      </c>
      <c r="G162" s="2">
        <f t="shared" si="0"/>
        <v>572.12959999999998</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223.08</v>
      </c>
      <c r="D163" s="1">
        <f>'PR-RAS'!E167</f>
        <v>314.5</v>
      </c>
      <c r="E163" s="1">
        <v>0</v>
      </c>
      <c r="F163" s="1">
        <v>0</v>
      </c>
      <c r="G163" s="2">
        <f t="shared" si="0"/>
        <v>138.03696000000002</v>
      </c>
      <c r="H163" s="2">
        <f t="shared" si="1"/>
        <v>0.58000000000001251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v>
      </c>
      <c r="D164" s="1">
        <f>'PR-RAS'!E168</f>
        <v>1115</v>
      </c>
      <c r="E164" s="1">
        <v>0</v>
      </c>
      <c r="F164" s="1">
        <v>0</v>
      </c>
      <c r="G164" s="2">
        <f t="shared" si="0"/>
        <v>378.97500000000002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5026.3599999999997</v>
      </c>
      <c r="D166" s="1">
        <f>'PR-RAS'!E170</f>
        <v>5497.74</v>
      </c>
      <c r="E166" s="1">
        <v>0</v>
      </c>
      <c r="F166" s="1">
        <v>0</v>
      </c>
      <c r="G166" s="2">
        <f t="shared" si="0"/>
        <v>2643.6036000000004</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893.47</v>
      </c>
      <c r="D167" s="1">
        <f>'PR-RAS'!E171</f>
        <v>1652.24</v>
      </c>
      <c r="E167" s="1">
        <v>0</v>
      </c>
      <c r="F167" s="1">
        <v>0</v>
      </c>
      <c r="G167" s="2">
        <f t="shared" si="0"/>
        <v>696.85969999999998</v>
      </c>
      <c r="H167" s="2">
        <f t="shared" si="1"/>
        <v>0.71000000000003638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3688.69</v>
      </c>
      <c r="D169" s="1">
        <f>'PR-RAS'!E173</f>
        <v>3845.5</v>
      </c>
      <c r="E169" s="1">
        <v>0</v>
      </c>
      <c r="F169" s="1">
        <v>0</v>
      </c>
      <c r="G169" s="2">
        <f t="shared" si="0"/>
        <v>1911.7879200000002</v>
      </c>
      <c r="H169" s="2">
        <f t="shared" si="1"/>
        <v>0.80999999999994543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444.2</v>
      </c>
      <c r="D171" s="1">
        <f>'PR-RAS'!E175</f>
        <v>0</v>
      </c>
      <c r="E171" s="1">
        <v>0</v>
      </c>
      <c r="F171" s="1">
        <v>0</v>
      </c>
      <c r="G171" s="2">
        <f t="shared" si="0"/>
        <v>75.51400000000001</v>
      </c>
      <c r="H171" s="2">
        <f t="shared" si="1"/>
        <v>0.19999999999998863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39354.39</v>
      </c>
      <c r="D174" s="1">
        <f>'PR-RAS'!E178</f>
        <v>18088.149999999998</v>
      </c>
      <c r="E174" s="1">
        <v>0</v>
      </c>
      <c r="F174" s="1">
        <v>0</v>
      </c>
      <c r="G174" s="2">
        <f t="shared" si="0"/>
        <v>13066.809369999999</v>
      </c>
      <c r="H174" s="2">
        <f t="shared" si="1"/>
        <v>0.53999999999723514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804.99</v>
      </c>
      <c r="D175" s="1">
        <f>'PR-RAS'!E179</f>
        <v>1051.4100000000001</v>
      </c>
      <c r="E175" s="1">
        <v>0</v>
      </c>
      <c r="F175" s="1">
        <v>0</v>
      </c>
      <c r="G175" s="2">
        <f t="shared" si="0"/>
        <v>505.95894000000004</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25095.55</v>
      </c>
      <c r="D176" s="1">
        <f>'PR-RAS'!E180</f>
        <v>5080.8500000000004</v>
      </c>
      <c r="E176" s="1">
        <v>0</v>
      </c>
      <c r="F176" s="1">
        <v>0</v>
      </c>
      <c r="G176" s="2">
        <f t="shared" si="0"/>
        <v>6170.0187499999993</v>
      </c>
      <c r="H176" s="2">
        <f t="shared" si="1"/>
        <v>0.6000000000003638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1234.8399999999999</v>
      </c>
      <c r="D177" s="1">
        <f>'PR-RAS'!E181</f>
        <v>3991.24</v>
      </c>
      <c r="E177" s="1">
        <v>0</v>
      </c>
      <c r="F177" s="1">
        <v>0</v>
      </c>
      <c r="G177" s="2">
        <f t="shared" si="0"/>
        <v>1622.2483199999999</v>
      </c>
      <c r="H177" s="2">
        <f t="shared" si="1"/>
        <v>0.39999999999986358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3656.73</v>
      </c>
      <c r="D178" s="1">
        <f>'PR-RAS'!E182</f>
        <v>1995.97</v>
      </c>
      <c r="E178" s="1">
        <v>0</v>
      </c>
      <c r="F178" s="1">
        <v>0</v>
      </c>
      <c r="G178" s="2">
        <f t="shared" si="0"/>
        <v>1353.81459</v>
      </c>
      <c r="H178" s="2">
        <f t="shared" si="1"/>
        <v>0.29999999999995453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521.98</v>
      </c>
      <c r="D179" s="1">
        <f>'PR-RAS'!E183</f>
        <v>507.67</v>
      </c>
      <c r="E179" s="1">
        <v>0</v>
      </c>
      <c r="F179" s="1">
        <v>0</v>
      </c>
      <c r="G179" s="2">
        <f t="shared" si="0"/>
        <v>273.64296000000002</v>
      </c>
      <c r="H179" s="2">
        <f t="shared" si="1"/>
        <v>0.34999999999996589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163.75</v>
      </c>
      <c r="D180" s="1">
        <f>'PR-RAS'!E184</f>
        <v>518.71</v>
      </c>
      <c r="E180" s="1">
        <v>0</v>
      </c>
      <c r="F180" s="1">
        <v>0</v>
      </c>
      <c r="G180" s="2">
        <f t="shared" si="0"/>
        <v>215.00943000000001</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5204.63</v>
      </c>
      <c r="D181" s="1">
        <f>'PR-RAS'!E185</f>
        <v>2833.75</v>
      </c>
      <c r="E181" s="1">
        <v>0</v>
      </c>
      <c r="F181" s="1">
        <v>0</v>
      </c>
      <c r="G181" s="2">
        <f t="shared" si="0"/>
        <v>1956.9834000000001</v>
      </c>
      <c r="H181" s="2">
        <f t="shared" si="1"/>
        <v>0.61999999999989086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1278</v>
      </c>
      <c r="D182" s="1">
        <f>'PR-RAS'!E186</f>
        <v>1776.82</v>
      </c>
      <c r="E182" s="1">
        <v>0</v>
      </c>
      <c r="F182" s="1">
        <v>0</v>
      </c>
      <c r="G182" s="2">
        <f t="shared" si="0"/>
        <v>874.52683999999988</v>
      </c>
      <c r="H182" s="2">
        <f t="shared" si="1"/>
        <v>0.18000000000006366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1393.92</v>
      </c>
      <c r="D183" s="1">
        <f>'PR-RAS'!E187</f>
        <v>331.73</v>
      </c>
      <c r="E183" s="1">
        <v>0</v>
      </c>
      <c r="F183" s="1">
        <v>0</v>
      </c>
      <c r="G183" s="2">
        <f t="shared" si="0"/>
        <v>374.44316000000003</v>
      </c>
      <c r="H183" s="2">
        <f t="shared" si="1"/>
        <v>0.34999999999990905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6300.7699999999995</v>
      </c>
      <c r="D190" s="1">
        <f>'PR-RAS'!E194</f>
        <v>8684.9500000000007</v>
      </c>
      <c r="E190" s="1">
        <v>0</v>
      </c>
      <c r="F190" s="1">
        <v>0</v>
      </c>
      <c r="G190" s="2">
        <f t="shared" si="0"/>
        <v>4473.7566300000008</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1159.23</v>
      </c>
      <c r="E191" s="1">
        <v>0</v>
      </c>
      <c r="F191" s="1">
        <v>0</v>
      </c>
      <c r="G191" s="2">
        <f t="shared" si="0"/>
        <v>440.50740000000002</v>
      </c>
      <c r="H191" s="2">
        <f t="shared" si="1"/>
        <v>0.23000000000001819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1619.77</v>
      </c>
      <c r="D192" s="1">
        <f>'PR-RAS'!E196</f>
        <v>694.22</v>
      </c>
      <c r="E192" s="1">
        <v>0</v>
      </c>
      <c r="F192" s="1">
        <v>0</v>
      </c>
      <c r="G192" s="2">
        <f t="shared" si="0"/>
        <v>574.56811000000005</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1918.9</v>
      </c>
      <c r="D193" s="1">
        <f>'PR-RAS'!E197</f>
        <v>1300.04</v>
      </c>
      <c r="E193" s="1">
        <v>0</v>
      </c>
      <c r="F193" s="1">
        <v>0</v>
      </c>
      <c r="G193" s="2">
        <f t="shared" si="0"/>
        <v>867.64415999999994</v>
      </c>
      <c r="H193" s="2">
        <f t="shared" si="1"/>
        <v>0.13999999999987267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87.32</v>
      </c>
      <c r="D194" s="1">
        <f>'PR-RAS'!E198</f>
        <v>87.32</v>
      </c>
      <c r="E194" s="1">
        <v>0</v>
      </c>
      <c r="F194" s="1">
        <v>0</v>
      </c>
      <c r="G194" s="2">
        <f t="shared" si="0"/>
        <v>50.558279999999996</v>
      </c>
      <c r="H194" s="2">
        <f t="shared" si="1"/>
        <v>0.63999999999998636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2129.92</v>
      </c>
      <c r="D195" s="1">
        <f>'PR-RAS'!E199</f>
        <v>4895.97</v>
      </c>
      <c r="E195" s="1">
        <v>0</v>
      </c>
      <c r="F195" s="1">
        <v>0</v>
      </c>
      <c r="G195" s="2">
        <f t="shared" si="0"/>
        <v>2312.8408400000003</v>
      </c>
      <c r="H195" s="2">
        <f t="shared" si="1"/>
        <v>0.10999999999967258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544.86</v>
      </c>
      <c r="D197" s="1">
        <f>'PR-RAS'!E201</f>
        <v>548.16999999999996</v>
      </c>
      <c r="E197" s="1">
        <v>0</v>
      </c>
      <c r="F197" s="1">
        <v>0</v>
      </c>
      <c r="G197" s="2">
        <f t="shared" si="0"/>
        <v>321.67519999999996</v>
      </c>
      <c r="H197" s="2">
        <f t="shared" si="1"/>
        <v>0.30999999999994543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6609.8</v>
      </c>
      <c r="D198" s="1">
        <f>'PR-RAS'!E202</f>
        <v>317.5</v>
      </c>
      <c r="E198" s="1">
        <v>0</v>
      </c>
      <c r="F198" s="1">
        <v>0</v>
      </c>
      <c r="G198" s="2">
        <f t="shared" si="0"/>
        <v>1427.2256</v>
      </c>
      <c r="H198" s="2">
        <f t="shared" si="1"/>
        <v>0.6999999999998181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6609.8</v>
      </c>
      <c r="D212" s="1">
        <f>'PR-RAS'!E216</f>
        <v>317.5</v>
      </c>
      <c r="E212" s="1">
        <v>0</v>
      </c>
      <c r="F212" s="1">
        <v>0</v>
      </c>
      <c r="G212" s="2">
        <f t="shared" si="0"/>
        <v>1528.6528000000001</v>
      </c>
      <c r="H212" s="2">
        <f t="shared" si="1"/>
        <v>0.6999999999998181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233.74</v>
      </c>
      <c r="D213" s="1">
        <f>'PR-RAS'!E217</f>
        <v>293.56</v>
      </c>
      <c r="E213" s="1">
        <v>0</v>
      </c>
      <c r="F213" s="1">
        <v>0</v>
      </c>
      <c r="G213" s="2">
        <f t="shared" si="0"/>
        <v>174.02232000000001</v>
      </c>
      <c r="H213" s="2">
        <f t="shared" si="1"/>
        <v>0.69999999999998863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4.28</v>
      </c>
      <c r="D215" s="1">
        <f>'PR-RAS'!E219</f>
        <v>6.87</v>
      </c>
      <c r="E215" s="1">
        <v>0</v>
      </c>
      <c r="F215" s="1">
        <v>0</v>
      </c>
      <c r="G215" s="2">
        <f t="shared" si="0"/>
        <v>3.8562799999999999</v>
      </c>
      <c r="H215" s="2">
        <f t="shared" si="1"/>
        <v>0.41000000000000014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6371.78</v>
      </c>
      <c r="D216" s="1">
        <f>'PR-RAS'!E220</f>
        <v>17.07</v>
      </c>
      <c r="E216" s="1">
        <v>0</v>
      </c>
      <c r="F216" s="1">
        <v>0</v>
      </c>
      <c r="G216" s="2">
        <f t="shared" si="0"/>
        <v>1377.2728</v>
      </c>
      <c r="H216" s="2">
        <f t="shared" si="1"/>
        <v>0.29000000000025494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139.38999999999999</v>
      </c>
      <c r="D217" s="1">
        <f>'PR-RAS'!E221</f>
        <v>59.74</v>
      </c>
      <c r="E217" s="1">
        <v>0</v>
      </c>
      <c r="F217" s="1">
        <v>0</v>
      </c>
      <c r="G217" s="2">
        <f t="shared" si="0"/>
        <v>55.91592</v>
      </c>
      <c r="H217" s="2">
        <f t="shared" si="1"/>
        <v>0.64999999999998437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139.38999999999999</v>
      </c>
      <c r="D221" s="1">
        <f>'PR-RAS'!E225</f>
        <v>59.74</v>
      </c>
      <c r="E221" s="1">
        <v>0</v>
      </c>
      <c r="F221" s="1">
        <v>0</v>
      </c>
      <c r="G221" s="2">
        <f t="shared" si="0"/>
        <v>56.9514</v>
      </c>
      <c r="H221" s="2">
        <f t="shared" si="1"/>
        <v>0.64999999999998437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139.38999999999999</v>
      </c>
      <c r="D224" s="1">
        <f>'PR-RAS'!E228</f>
        <v>59.74</v>
      </c>
      <c r="E224" s="1">
        <v>0</v>
      </c>
      <c r="F224" s="1">
        <v>0</v>
      </c>
      <c r="G224" s="2">
        <f t="shared" si="0"/>
        <v>57.728010000000005</v>
      </c>
      <c r="H224" s="2">
        <f t="shared" si="1"/>
        <v>0.64999999999998437</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3986.79</v>
      </c>
      <c r="D226" s="1">
        <f>'PR-RAS'!E230</f>
        <v>0</v>
      </c>
      <c r="E226" s="1">
        <v>0</v>
      </c>
      <c r="F226" s="1">
        <v>0</v>
      </c>
      <c r="G226" s="2">
        <f t="shared" si="0"/>
        <v>897.02774999999997</v>
      </c>
      <c r="H226" s="2">
        <f t="shared" si="1"/>
        <v>0.21000000000003638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3986.79</v>
      </c>
      <c r="D233" s="1">
        <f>'PR-RAS'!E237</f>
        <v>0</v>
      </c>
      <c r="E233" s="1">
        <v>0</v>
      </c>
      <c r="F233" s="1">
        <v>0</v>
      </c>
      <c r="G233" s="2">
        <f t="shared" si="0"/>
        <v>924.93528000000003</v>
      </c>
      <c r="H233" s="2">
        <f t="shared" si="1"/>
        <v>0.21000000000003638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3986.79</v>
      </c>
      <c r="D234" s="1">
        <f>'PR-RAS'!E238</f>
        <v>0</v>
      </c>
      <c r="E234" s="1">
        <v>0</v>
      </c>
      <c r="F234" s="1">
        <v>0</v>
      </c>
      <c r="G234" s="2">
        <f t="shared" si="0"/>
        <v>928.92207000000008</v>
      </c>
      <c r="H234" s="2">
        <f t="shared" si="1"/>
        <v>0.21000000000003638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21561.84</v>
      </c>
      <c r="D258" s="1">
        <f>'PR-RAS'!E262</f>
        <v>26489.71</v>
      </c>
      <c r="E258" s="1">
        <v>0</v>
      </c>
      <c r="F258" s="1">
        <v>0</v>
      </c>
      <c r="G258" s="2">
        <f t="shared" si="0"/>
        <v>19157.10382</v>
      </c>
      <c r="H258" s="2">
        <f t="shared" si="1"/>
        <v>0.4500000000007276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21561.84</v>
      </c>
      <c r="D265" s="1">
        <f>'PR-RAS'!E269</f>
        <v>26489.71</v>
      </c>
      <c r="E265" s="1">
        <v>0</v>
      </c>
      <c r="F265" s="1">
        <v>0</v>
      </c>
      <c r="G265" s="2">
        <f t="shared" si="0"/>
        <v>19678.892639999998</v>
      </c>
      <c r="H265" s="2">
        <f t="shared" si="1"/>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21561.84</v>
      </c>
      <c r="D266" s="1">
        <f>'PR-RAS'!E270</f>
        <v>24250.19</v>
      </c>
      <c r="E266" s="1">
        <v>0</v>
      </c>
      <c r="F266" s="1">
        <v>0</v>
      </c>
      <c r="G266" s="2">
        <f t="shared" si="0"/>
        <v>18566.488300000001</v>
      </c>
      <c r="H266" s="2">
        <f t="shared" si="1"/>
        <v>0.34999999999854481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2239.52</v>
      </c>
      <c r="E267" s="1">
        <v>0</v>
      </c>
      <c r="F267" s="1">
        <v>0</v>
      </c>
      <c r="G267" s="2">
        <f t="shared" si="0"/>
        <v>1191.42464</v>
      </c>
      <c r="H267" s="2">
        <f t="shared" si="1"/>
        <v>0.48000000000001819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12203.36</v>
      </c>
      <c r="D269" s="1">
        <f>'PR-RAS'!E273</f>
        <v>4866.68</v>
      </c>
      <c r="E269" s="1">
        <v>0</v>
      </c>
      <c r="F269" s="1">
        <v>0</v>
      </c>
      <c r="G269" s="2">
        <f t="shared" si="0"/>
        <v>5879.0409600000003</v>
      </c>
      <c r="H269" s="2">
        <f t="shared" si="1"/>
        <v>0.68000000000029104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12203.36</v>
      </c>
      <c r="D270" s="1">
        <f>'PR-RAS'!E274</f>
        <v>4866.68</v>
      </c>
      <c r="E270" s="1">
        <v>0</v>
      </c>
      <c r="F270" s="1">
        <v>0</v>
      </c>
      <c r="G270" s="2">
        <f t="shared" si="0"/>
        <v>5900.9776800000009</v>
      </c>
      <c r="H270" s="2">
        <f t="shared" si="1"/>
        <v>0.68000000000029104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5711.6</v>
      </c>
      <c r="D271" s="1">
        <f>'PR-RAS'!E275</f>
        <v>4516.68</v>
      </c>
      <c r="E271" s="1">
        <v>0</v>
      </c>
      <c r="F271" s="1">
        <v>0</v>
      </c>
      <c r="G271" s="2">
        <f t="shared" si="0"/>
        <v>3981.1392000000005</v>
      </c>
      <c r="H271" s="2">
        <f t="shared" si="1"/>
        <v>0.71999999999934516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6491.76</v>
      </c>
      <c r="D272" s="1">
        <f>'PR-RAS'!E276</f>
        <v>350</v>
      </c>
      <c r="E272" s="1">
        <v>0</v>
      </c>
      <c r="F272" s="1">
        <v>0</v>
      </c>
      <c r="G272" s="2">
        <f t="shared" si="0"/>
        <v>1948.9669600000002</v>
      </c>
      <c r="H272" s="2">
        <f t="shared" si="1"/>
        <v>0.23999999999978172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106190.30999999998</v>
      </c>
      <c r="D295" s="1">
        <f>'PR-RAS'!E299</f>
        <v>118082.34</v>
      </c>
      <c r="E295" s="1">
        <v>0</v>
      </c>
      <c r="F295" s="1">
        <v>0</v>
      </c>
      <c r="G295" s="2">
        <f t="shared" si="12"/>
        <v>100652.36705999999</v>
      </c>
      <c r="H295" s="2">
        <f t="shared" si="13"/>
        <v>0.64999999997962732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62333.140000000029</v>
      </c>
      <c r="D296" s="1">
        <f>'PR-RAS'!E300</f>
        <v>0</v>
      </c>
      <c r="E296" s="1">
        <v>0</v>
      </c>
      <c r="F296" s="1">
        <v>0</v>
      </c>
      <c r="G296" s="2">
        <f t="shared" si="12"/>
        <v>18388.276300000009</v>
      </c>
      <c r="H296" s="2">
        <f t="shared" si="13"/>
        <v>0.14000000002852175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3585.4899999999907</v>
      </c>
      <c r="E297" s="1">
        <v>0</v>
      </c>
      <c r="F297" s="1">
        <v>0</v>
      </c>
      <c r="G297" s="2">
        <f t="shared" si="12"/>
        <v>2122.6100799999945</v>
      </c>
      <c r="H297" s="2">
        <f t="shared" si="13"/>
        <v>0.48999999999068677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649767.72</v>
      </c>
      <c r="D298" s="1">
        <f>'PR-RAS'!E302</f>
        <v>722816.46</v>
      </c>
      <c r="E298" s="1">
        <v>0</v>
      </c>
      <c r="F298" s="1">
        <v>0</v>
      </c>
      <c r="G298" s="2">
        <f t="shared" si="12"/>
        <v>622333.9900799999</v>
      </c>
      <c r="H298" s="2">
        <f t="shared" si="13"/>
        <v>0.73999999999068677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50262.37</v>
      </c>
      <c r="D300" s="1">
        <f>'PR-RAS'!E304</f>
        <v>52103.53</v>
      </c>
      <c r="E300" s="1">
        <v>0</v>
      </c>
      <c r="F300" s="1">
        <v>0</v>
      </c>
      <c r="G300" s="2">
        <f t="shared" si="12"/>
        <v>46186.359569999993</v>
      </c>
      <c r="H300" s="2">
        <f t="shared" si="13"/>
        <v>0.8400000000037835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5509.11</v>
      </c>
      <c r="D303" s="1">
        <f>'PR-RAS'!E308</f>
        <v>975</v>
      </c>
      <c r="E303" s="1">
        <v>0</v>
      </c>
      <c r="F303" s="1">
        <v>0</v>
      </c>
      <c r="G303" s="2">
        <f t="shared" si="12"/>
        <v>2252.6512199999997</v>
      </c>
      <c r="H303" s="2">
        <f t="shared" si="13"/>
        <v>0.10999999999967258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5509.11</v>
      </c>
      <c r="D304" s="1">
        <f>'PR-RAS'!E309</f>
        <v>975</v>
      </c>
      <c r="E304" s="1">
        <v>0</v>
      </c>
      <c r="F304" s="1">
        <v>0</v>
      </c>
      <c r="G304" s="2">
        <f t="shared" si="12"/>
        <v>2260.11033</v>
      </c>
      <c r="H304" s="2">
        <f t="shared" si="13"/>
        <v>0.10999999999967258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5509.11</v>
      </c>
      <c r="D305" s="1">
        <f>'PR-RAS'!E310</f>
        <v>975</v>
      </c>
      <c r="E305" s="1">
        <v>0</v>
      </c>
      <c r="F305" s="1">
        <v>0</v>
      </c>
      <c r="G305" s="2">
        <f t="shared" si="12"/>
        <v>2267.5694399999998</v>
      </c>
      <c r="H305" s="2">
        <f t="shared" si="13"/>
        <v>0.10999999999967258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5509.11</v>
      </c>
      <c r="D306" s="1">
        <f>'PR-RAS'!E311</f>
        <v>975</v>
      </c>
      <c r="E306" s="1">
        <v>0</v>
      </c>
      <c r="F306" s="1">
        <v>0</v>
      </c>
      <c r="G306" s="2">
        <f t="shared" si="12"/>
        <v>2275.02855</v>
      </c>
      <c r="H306" s="2">
        <f t="shared" si="13"/>
        <v>0.10999999999967258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70983.02</v>
      </c>
      <c r="D355" s="1">
        <f>'PR-RAS'!E360</f>
        <v>23145.41</v>
      </c>
      <c r="E355" s="1">
        <v>0</v>
      </c>
      <c r="F355" s="1">
        <v>0</v>
      </c>
      <c r="G355" s="2">
        <f t="shared" si="12"/>
        <v>41514.939359999997</v>
      </c>
      <c r="H355" s="2">
        <f t="shared" si="13"/>
        <v>0.43000000000392902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11242.55</v>
      </c>
      <c r="D356" s="1">
        <f>'PR-RAS'!E361</f>
        <v>2264.23</v>
      </c>
      <c r="E356" s="1">
        <v>0</v>
      </c>
      <c r="F356" s="1">
        <v>0</v>
      </c>
      <c r="G356" s="2">
        <f t="shared" si="12"/>
        <v>5598.7085499999994</v>
      </c>
      <c r="H356" s="2">
        <f t="shared" si="13"/>
        <v>0.68000000000074579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11242.55</v>
      </c>
      <c r="D361" s="1">
        <f>'PR-RAS'!E366</f>
        <v>2264.23</v>
      </c>
      <c r="E361" s="1">
        <v>0</v>
      </c>
      <c r="F361" s="1">
        <v>0</v>
      </c>
      <c r="G361" s="2">
        <f t="shared" si="12"/>
        <v>5677.5635999999995</v>
      </c>
      <c r="H361" s="2">
        <f t="shared" si="13"/>
        <v>0.68000000000074579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262.13</v>
      </c>
      <c r="E364" s="1">
        <v>0</v>
      </c>
      <c r="F364" s="1">
        <v>0</v>
      </c>
      <c r="G364" s="2">
        <f t="shared" si="12"/>
        <v>190.30637999999999</v>
      </c>
      <c r="H364" s="2">
        <f t="shared" si="13"/>
        <v>0.12999999999999545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11242.55</v>
      </c>
      <c r="D367" s="1">
        <f>'PR-RAS'!E372</f>
        <v>2002.1</v>
      </c>
      <c r="E367" s="1">
        <v>0</v>
      </c>
      <c r="F367" s="1">
        <v>0</v>
      </c>
      <c r="G367" s="2">
        <f t="shared" si="12"/>
        <v>5580.3104999999996</v>
      </c>
      <c r="H367" s="2">
        <f t="shared" si="13"/>
        <v>0.55000000000063665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59740.47</v>
      </c>
      <c r="D368" s="1">
        <f>'PR-RAS'!E373</f>
        <v>20881.18</v>
      </c>
      <c r="E368" s="1">
        <v>0</v>
      </c>
      <c r="F368" s="1">
        <v>0</v>
      </c>
      <c r="G368" s="2">
        <f t="shared" si="12"/>
        <v>37251.538610000003</v>
      </c>
      <c r="H368" s="2">
        <f t="shared" si="13"/>
        <v>0.65000000000145519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26351.719999999998</v>
      </c>
      <c r="D369" s="1">
        <f>'PR-RAS'!E374</f>
        <v>20881.18</v>
      </c>
      <c r="E369" s="1">
        <v>0</v>
      </c>
      <c r="F369" s="1">
        <v>0</v>
      </c>
      <c r="G369" s="2">
        <f t="shared" si="12"/>
        <v>25065.98144</v>
      </c>
      <c r="H369" s="2">
        <f t="shared" si="13"/>
        <v>0.46000000000276486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5679.78</v>
      </c>
      <c r="D371" s="1">
        <f>'PR-RAS'!E376</f>
        <v>0</v>
      </c>
      <c r="E371" s="1">
        <v>0</v>
      </c>
      <c r="F371" s="1">
        <v>0</v>
      </c>
      <c r="G371" s="2">
        <f t="shared" si="12"/>
        <v>2101.5185999999999</v>
      </c>
      <c r="H371" s="2">
        <f t="shared" si="13"/>
        <v>0.22000000000025466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20671.939999999999</v>
      </c>
      <c r="D373" s="1">
        <f>'PR-RAS'!E378</f>
        <v>20881.18</v>
      </c>
      <c r="E373" s="1">
        <v>0</v>
      </c>
      <c r="F373" s="1">
        <v>0</v>
      </c>
      <c r="G373" s="2">
        <f t="shared" si="12"/>
        <v>23225.559600000001</v>
      </c>
      <c r="H373" s="2">
        <f t="shared" si="13"/>
        <v>0.24000000000160071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33388.75</v>
      </c>
      <c r="D374" s="1">
        <f>'PR-RAS'!E379</f>
        <v>0</v>
      </c>
      <c r="E374" s="1">
        <v>0</v>
      </c>
      <c r="F374" s="1">
        <v>0</v>
      </c>
      <c r="G374" s="2">
        <f t="shared" si="12"/>
        <v>12454.00375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33388.75</v>
      </c>
      <c r="D377" s="1">
        <f>'PR-RAS'!E382</f>
        <v>0</v>
      </c>
      <c r="E377" s="1">
        <v>0</v>
      </c>
      <c r="F377" s="1">
        <v>0</v>
      </c>
      <c r="G377" s="2">
        <f t="shared" si="12"/>
        <v>12554.17</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65473.91</v>
      </c>
      <c r="D413" s="1">
        <f>'PR-RAS'!E418</f>
        <v>22170.41</v>
      </c>
      <c r="E413" s="1">
        <v>0</v>
      </c>
      <c r="F413" s="1">
        <v>0</v>
      </c>
      <c r="G413" s="2">
        <f t="shared" si="12"/>
        <v>45243.66876</v>
      </c>
      <c r="H413" s="2">
        <f t="shared" si="13"/>
        <v>0.49999999999636202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618495.89</v>
      </c>
      <c r="D415" s="1">
        <f>'PR-RAS'!E420</f>
        <v>597825.09</v>
      </c>
      <c r="E415" s="1">
        <v>0</v>
      </c>
      <c r="F415" s="1">
        <v>0</v>
      </c>
      <c r="G415" s="2">
        <f t="shared" si="12"/>
        <v>751056.47297999985</v>
      </c>
      <c r="H415" s="2">
        <f t="shared" si="13"/>
        <v>0.19999999995343387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11540.25</v>
      </c>
      <c r="D416" s="1">
        <f>'PR-RAS'!E421</f>
        <v>22281.25</v>
      </c>
      <c r="E416" s="1">
        <v>0</v>
      </c>
      <c r="F416" s="1">
        <v>0</v>
      </c>
      <c r="G416" s="2">
        <f t="shared" si="12"/>
        <v>23282.641250000001</v>
      </c>
      <c r="H416" s="2">
        <f t="shared" si="13"/>
        <v>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174032.56</v>
      </c>
      <c r="D417" s="1">
        <f>'PR-RAS'!E422</f>
        <v>115471.85</v>
      </c>
      <c r="E417" s="1">
        <v>0</v>
      </c>
      <c r="F417" s="1">
        <v>0</v>
      </c>
      <c r="G417" s="2">
        <f t="shared" si="12"/>
        <v>168470.12416000001</v>
      </c>
      <c r="H417" s="2">
        <f t="shared" si="13"/>
        <v>0.58999999999650754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177173.33</v>
      </c>
      <c r="D418" s="1">
        <f>'PR-RAS'!E423</f>
        <v>141227.75</v>
      </c>
      <c r="E418" s="1">
        <v>0</v>
      </c>
      <c r="F418" s="1">
        <v>0</v>
      </c>
      <c r="G418" s="2">
        <f t="shared" si="12"/>
        <v>191665.22210999997</v>
      </c>
      <c r="H418" s="2">
        <f t="shared" si="13"/>
        <v>0.57999999998719431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3140.7699999999895</v>
      </c>
      <c r="D420" s="1">
        <f>'PR-RAS'!E425</f>
        <v>25755.899999999994</v>
      </c>
      <c r="E420" s="1">
        <v>0</v>
      </c>
      <c r="F420" s="1">
        <v>0</v>
      </c>
      <c r="G420" s="2">
        <f t="shared" si="12"/>
        <v>22899.426829999989</v>
      </c>
      <c r="H420" s="2">
        <f t="shared" si="13"/>
        <v>0.33000000001629815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31271.829999999958</v>
      </c>
      <c r="D421" s="1">
        <f>'PR-RAS'!E426</f>
        <v>124991.37</v>
      </c>
      <c r="E421" s="1">
        <v>0</v>
      </c>
      <c r="F421" s="1">
        <v>0</v>
      </c>
      <c r="G421" s="2">
        <f t="shared" si="12"/>
        <v>118126.91939999997</v>
      </c>
      <c r="H421" s="2">
        <f t="shared" si="13"/>
        <v>0.5400000000372529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61802.62</v>
      </c>
      <c r="D423" s="1">
        <f>'PR-RAS'!E428</f>
        <v>74384.78</v>
      </c>
      <c r="E423" s="1">
        <v>0</v>
      </c>
      <c r="F423" s="1">
        <v>0</v>
      </c>
      <c r="G423" s="2">
        <f t="shared" si="12"/>
        <v>88861.459959999993</v>
      </c>
      <c r="H423" s="2">
        <f t="shared" si="13"/>
        <v>0.59999999999854481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31603.97</v>
      </c>
      <c r="D635" s="1">
        <f>'PR-RAS'!E641</f>
        <v>31603.97</v>
      </c>
      <c r="E635" s="1">
        <v>0</v>
      </c>
      <c r="F635" s="1">
        <v>0</v>
      </c>
      <c r="G635" s="2">
        <f t="shared" si="14"/>
        <v>60110.750940000005</v>
      </c>
      <c r="H635" s="2">
        <f t="shared" si="15"/>
        <v>5.9999999997671694E-2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174032.56</v>
      </c>
      <c r="D637" s="1">
        <f>'PR-RAS'!E643</f>
        <v>115471.85</v>
      </c>
      <c r="E637" s="1">
        <v>0</v>
      </c>
      <c r="F637" s="1">
        <v>0</v>
      </c>
      <c r="G637" s="2">
        <f t="shared" si="14"/>
        <v>257564.90136000002</v>
      </c>
      <c r="H637" s="2">
        <f t="shared" si="15"/>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177173.33</v>
      </c>
      <c r="D638" s="1">
        <f>'PR-RAS'!E644</f>
        <v>141227.75</v>
      </c>
      <c r="E638" s="1">
        <v>0</v>
      </c>
      <c r="F638" s="1">
        <v>0</v>
      </c>
      <c r="G638" s="2">
        <f t="shared" si="14"/>
        <v>292783.56471000001</v>
      </c>
      <c r="H638" s="2">
        <f t="shared" si="15"/>
        <v>0.57999999998719431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3140.7699999999895</v>
      </c>
      <c r="D640" s="1">
        <f>'PR-RAS'!E646</f>
        <v>25755.899999999994</v>
      </c>
      <c r="E640" s="1">
        <v>0</v>
      </c>
      <c r="F640" s="1">
        <v>0</v>
      </c>
      <c r="G640" s="2">
        <f t="shared" si="14"/>
        <v>34922.992229999989</v>
      </c>
      <c r="H640" s="2">
        <f t="shared" si="15"/>
        <v>0.33000000001629815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62875.799999999959</v>
      </c>
      <c r="D641" s="1">
        <f>'PR-RAS'!E647</f>
        <v>156595.34</v>
      </c>
      <c r="E641" s="1">
        <v>0</v>
      </c>
      <c r="F641" s="1">
        <v>0</v>
      </c>
      <c r="G641" s="2">
        <f t="shared" si="14"/>
        <v>240682.5472</v>
      </c>
      <c r="H641" s="2">
        <f t="shared" si="15"/>
        <v>0.5400000000372529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59735.02999999997</v>
      </c>
      <c r="D643" s="1">
        <f>'PR-RAS'!E649</f>
        <v>130839.44</v>
      </c>
      <c r="E643" s="1">
        <v>0</v>
      </c>
      <c r="F643" s="1">
        <v>0</v>
      </c>
      <c r="G643" s="2">
        <f t="shared" si="14"/>
        <v>206347.73022</v>
      </c>
      <c r="H643" s="2">
        <f t="shared" si="15"/>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57371.37</v>
      </c>
      <c r="D645" s="1">
        <f>'PR-RAS'!E651</f>
        <v>58211.37</v>
      </c>
      <c r="E645" s="1">
        <v>0</v>
      </c>
      <c r="F645" s="1">
        <v>0</v>
      </c>
      <c r="G645" s="2">
        <f t="shared" si="14"/>
        <v>111923.40684000001</v>
      </c>
      <c r="H645" s="2">
        <f t="shared" si="15"/>
        <v>0.74000000000523869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15369.2</v>
      </c>
      <c r="D646" s="1">
        <f>'PR-RAS'!E653</f>
        <v>86703.84</v>
      </c>
      <c r="E646" s="1">
        <v>0</v>
      </c>
      <c r="F646" s="1">
        <v>0</v>
      </c>
      <c r="G646" s="2">
        <f t="shared" si="14"/>
        <v>121761.08760000001</v>
      </c>
      <c r="H646" s="2">
        <f t="shared" si="15"/>
        <v>0.36000000000422006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61260.35</v>
      </c>
      <c r="D647" s="1">
        <f>'PR-RAS'!E654</f>
        <v>122113.74</v>
      </c>
      <c r="E647" s="1">
        <v>0</v>
      </c>
      <c r="F647" s="1">
        <v>0</v>
      </c>
      <c r="G647" s="2">
        <f t="shared" si="14"/>
        <v>197345.13818000001</v>
      </c>
      <c r="H647" s="2">
        <f t="shared" si="15"/>
        <v>0.60999999999330612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39960.26</v>
      </c>
      <c r="D648" s="1">
        <f>'PR-RAS'!E655</f>
        <v>163246.15</v>
      </c>
      <c r="E648" s="1">
        <v>0</v>
      </c>
      <c r="F648" s="1">
        <v>0</v>
      </c>
      <c r="G648" s="2">
        <f t="shared" si="14"/>
        <v>237094.80632</v>
      </c>
      <c r="H648" s="2">
        <f t="shared" si="15"/>
        <v>0.4099999999962165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36669.29</v>
      </c>
      <c r="D649" s="1">
        <f>'PR-RAS'!E656</f>
        <v>45571.430000000022</v>
      </c>
      <c r="E649" s="1">
        <v>0</v>
      </c>
      <c r="F649" s="1">
        <v>0</v>
      </c>
      <c r="G649" s="2">
        <f t="shared" si="14"/>
        <v>82822.27320000004</v>
      </c>
      <c r="H649" s="2">
        <f t="shared" si="15"/>
        <v>0.72000000002299203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13</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13</v>
      </c>
      <c r="E652" s="1">
        <v>0</v>
      </c>
      <c r="F652" s="1">
        <v>0</v>
      </c>
      <c r="G652" s="2">
        <f t="shared" si="14"/>
        <v>20.181000000000001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67.42</v>
      </c>
      <c r="E655" s="1">
        <v>0</v>
      </c>
      <c r="F655" s="1">
        <v>0</v>
      </c>
      <c r="G655" s="2">
        <f t="shared" si="14"/>
        <v>88.185360000000003</v>
      </c>
      <c r="H655" s="2">
        <f t="shared" si="15"/>
        <v>0.42000000000000171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5954.95</v>
      </c>
      <c r="E657" s="1">
        <v>0</v>
      </c>
      <c r="F657" s="1">
        <v>0</v>
      </c>
      <c r="G657" s="2">
        <f t="shared" si="16"/>
        <v>7812.8944000000001</v>
      </c>
      <c r="H657" s="2">
        <f t="shared" si="17"/>
        <v>5.0000000000181899E-2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65392.5</v>
      </c>
      <c r="D662" s="1">
        <f>'PR-RAS'!E669</f>
        <v>69644.37</v>
      </c>
      <c r="E662" s="1">
        <v>0</v>
      </c>
      <c r="F662" s="1">
        <v>0</v>
      </c>
      <c r="G662" s="2">
        <f t="shared" si="14"/>
        <v>135294.29964000001</v>
      </c>
      <c r="H662" s="2">
        <f t="shared" si="15"/>
        <v>0.86999999999534339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30000</v>
      </c>
      <c r="D667" s="1">
        <f>'PR-RAS'!E674</f>
        <v>0</v>
      </c>
      <c r="E667" s="1">
        <v>0</v>
      </c>
      <c r="F667" s="1">
        <v>0</v>
      </c>
      <c r="G667" s="2">
        <f t="shared" si="14"/>
        <v>19980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19110.97</v>
      </c>
      <c r="D695" s="1">
        <f>'PR-RAS'!E702</f>
        <v>0</v>
      </c>
      <c r="E695" s="1">
        <v>0</v>
      </c>
      <c r="F695" s="1">
        <v>0</v>
      </c>
      <c r="G695" s="2">
        <f t="shared" si="14"/>
        <v>13263.01318</v>
      </c>
      <c r="H695" s="2">
        <f t="shared" si="15"/>
        <v>2.9999999998835847E-2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223.08</v>
      </c>
      <c r="D727" s="1">
        <f>'PR-RAS'!E734</f>
        <v>314.5</v>
      </c>
      <c r="E727" s="1">
        <v>0</v>
      </c>
      <c r="F727" s="1">
        <v>0</v>
      </c>
      <c r="G727" s="2">
        <f t="shared" si="14"/>
        <v>618.61008000000004</v>
      </c>
      <c r="H727" s="2">
        <f t="shared" si="15"/>
        <v>0.58000000000001251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475.56</v>
      </c>
      <c r="E734" s="1">
        <v>0</v>
      </c>
      <c r="F734" s="1">
        <v>0</v>
      </c>
      <c r="G734" s="2">
        <f t="shared" si="14"/>
        <v>697.17096000000004</v>
      </c>
      <c r="H734" s="2">
        <f t="shared" si="15"/>
        <v>0.43999999999999773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445.74</v>
      </c>
      <c r="E735" s="1">
        <v>0</v>
      </c>
      <c r="F735" s="1">
        <v>0</v>
      </c>
      <c r="G735" s="2">
        <f t="shared" si="14"/>
        <v>654.34631999999999</v>
      </c>
      <c r="H735" s="2">
        <f t="shared" si="15"/>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441.86</v>
      </c>
      <c r="E737" s="1">
        <v>0</v>
      </c>
      <c r="F737" s="1">
        <v>0</v>
      </c>
      <c r="G737" s="2">
        <f t="shared" si="28"/>
        <v>650.41791999999998</v>
      </c>
      <c r="H737" s="2">
        <f t="shared" si="29"/>
        <v>0.13999999999998636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139.38999999999999</v>
      </c>
      <c r="D770" s="1">
        <f>'PR-RAS'!E777</f>
        <v>59.74</v>
      </c>
      <c r="E770" s="1">
        <v>0</v>
      </c>
      <c r="F770" s="1">
        <v>0</v>
      </c>
      <c r="G770" s="2">
        <f t="shared" si="14"/>
        <v>199.07103000000001</v>
      </c>
      <c r="H770" s="2">
        <f t="shared" si="15"/>
        <v>0.64999999999998437</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3986.79</v>
      </c>
      <c r="D778" s="1">
        <f>'PR-RAS'!E785</f>
        <v>0</v>
      </c>
      <c r="E778" s="1">
        <v>0</v>
      </c>
      <c r="F778" s="1">
        <v>0</v>
      </c>
      <c r="G778" s="2">
        <f t="shared" si="14"/>
        <v>3097.7358300000001</v>
      </c>
      <c r="H778" s="2">
        <f t="shared" si="15"/>
        <v>0.21000000000003638</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200</v>
      </c>
      <c r="D837" s="1">
        <f>'PR-RAS'!E844</f>
        <v>600</v>
      </c>
      <c r="E837" s="1">
        <v>0</v>
      </c>
      <c r="F837" s="1">
        <v>0</v>
      </c>
      <c r="G837" s="2">
        <f t="shared" ref="G837:G1010" si="34">(B837/1000)*(C837*1+D837*2)</f>
        <v>1170.3999999999999</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1194.48</v>
      </c>
      <c r="D839" s="1">
        <f>'PR-RAS'!E846</f>
        <v>1500</v>
      </c>
      <c r="E839" s="1">
        <v>0</v>
      </c>
      <c r="F839" s="1">
        <v>0</v>
      </c>
      <c r="G839" s="2">
        <f t="shared" si="34"/>
        <v>3514.9742399999996</v>
      </c>
      <c r="H839" s="2">
        <f t="shared" si="35"/>
        <v>0.48000000000001819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663.62</v>
      </c>
      <c r="D841" s="1">
        <f>'PR-RAS'!E848</f>
        <v>200</v>
      </c>
      <c r="E841" s="1">
        <v>0</v>
      </c>
      <c r="F841" s="1">
        <v>0</v>
      </c>
      <c r="G841" s="2">
        <f t="shared" si="34"/>
        <v>893.44079999999985</v>
      </c>
      <c r="H841" s="2">
        <f t="shared" si="35"/>
        <v>0.37999999999999545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19503.740000000002</v>
      </c>
      <c r="D843" s="1">
        <f>'PR-RAS'!E850</f>
        <v>21950.19</v>
      </c>
      <c r="E843" s="1">
        <v>0</v>
      </c>
      <c r="F843" s="1">
        <v>0</v>
      </c>
      <c r="G843" s="2">
        <f t="shared" si="34"/>
        <v>53386.269039999992</v>
      </c>
      <c r="H843" s="2">
        <f t="shared" si="35"/>
        <v>0.44999999999708962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2239.52</v>
      </c>
      <c r="E844" s="1">
        <v>0</v>
      </c>
      <c r="F844" s="1">
        <v>0</v>
      </c>
      <c r="G844" s="2">
        <f t="shared" si="34"/>
        <v>3775.8307199999999</v>
      </c>
      <c r="H844" s="2">
        <f t="shared" si="35"/>
        <v>0.48000000000001819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184990.99</v>
      </c>
      <c r="D1582" s="6"/>
      <c r="E1582" s="6">
        <v>0</v>
      </c>
      <c r="F1582" s="6">
        <v>0</v>
      </c>
      <c r="G1582" s="7">
        <f t="shared" ref="G1582:G1686" si="70">B1582/1000*C1582</f>
        <v>184.99098999999998</v>
      </c>
      <c r="H1582" s="7">
        <f t="shared" ref="H1582:H1686" si="71">ABS(C1582-ROUND(C1582,0))</f>
        <v>1.0000000009313226E-2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125750.21</v>
      </c>
      <c r="D1583" s="1">
        <v>0</v>
      </c>
      <c r="E1583" s="1">
        <v>0</v>
      </c>
      <c r="F1583" s="1">
        <v>0</v>
      </c>
      <c r="G1583" s="2">
        <f t="shared" si="70"/>
        <v>251.50042000000002</v>
      </c>
      <c r="H1583" s="2">
        <f t="shared" si="71"/>
        <v>0.21000000000640284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102250.53</v>
      </c>
      <c r="D1585" s="1">
        <v>0</v>
      </c>
      <c r="E1585" s="1">
        <v>0</v>
      </c>
      <c r="F1585" s="1">
        <v>0</v>
      </c>
      <c r="G1585" s="2">
        <f t="shared" si="70"/>
        <v>409.00211999999999</v>
      </c>
      <c r="H1585" s="2">
        <f t="shared" si="71"/>
        <v>0.47000000000116415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35955.06</v>
      </c>
      <c r="D1586" s="1">
        <v>0</v>
      </c>
      <c r="E1586" s="1">
        <v>0</v>
      </c>
      <c r="F1586" s="1">
        <v>0</v>
      </c>
      <c r="G1586" s="2">
        <f t="shared" si="70"/>
        <v>179.77529999999999</v>
      </c>
      <c r="H1586" s="2">
        <f t="shared" si="71"/>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34561.839999999997</v>
      </c>
      <c r="D1587" s="1">
        <v>0</v>
      </c>
      <c r="E1587" s="1">
        <v>0</v>
      </c>
      <c r="F1587" s="1">
        <v>0</v>
      </c>
      <c r="G1587" s="2">
        <f t="shared" si="70"/>
        <v>207.37103999999999</v>
      </c>
      <c r="H1587" s="2">
        <f t="shared" si="71"/>
        <v>0.16000000000349246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317.5</v>
      </c>
      <c r="D1588" s="1">
        <v>0</v>
      </c>
      <c r="E1588" s="1">
        <v>0</v>
      </c>
      <c r="F1588" s="1">
        <v>0</v>
      </c>
      <c r="G1588" s="2">
        <f t="shared" si="70"/>
        <v>2.2225000000000001</v>
      </c>
      <c r="H1588" s="2">
        <f t="shared" si="71"/>
        <v>0.5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59.74</v>
      </c>
      <c r="D1589" s="1">
        <v>0</v>
      </c>
      <c r="E1589" s="1">
        <v>0</v>
      </c>
      <c r="F1589" s="1">
        <v>0</v>
      </c>
      <c r="G1589" s="2">
        <f t="shared" si="70"/>
        <v>0.47792000000000001</v>
      </c>
      <c r="H1589" s="2">
        <f t="shared" si="71"/>
        <v>0.25999999999999801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26489.71</v>
      </c>
      <c r="D1591" s="1">
        <v>0</v>
      </c>
      <c r="E1591" s="1">
        <v>0</v>
      </c>
      <c r="F1591" s="1">
        <v>0</v>
      </c>
      <c r="G1591" s="2">
        <f t="shared" si="70"/>
        <v>264.89710000000002</v>
      </c>
      <c r="H1591" s="2">
        <f t="shared" si="71"/>
        <v>0.29000000000087311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4866.68</v>
      </c>
      <c r="D1592" s="1">
        <v>0</v>
      </c>
      <c r="E1592" s="1">
        <v>0</v>
      </c>
      <c r="F1592" s="1">
        <v>0</v>
      </c>
      <c r="G1592" s="2">
        <f t="shared" si="70"/>
        <v>53.533479999999997</v>
      </c>
      <c r="H1592" s="2">
        <f t="shared" si="71"/>
        <v>0.31999999999970896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23145.41</v>
      </c>
      <c r="D1594" s="1">
        <v>0</v>
      </c>
      <c r="E1594" s="1">
        <v>0</v>
      </c>
      <c r="F1594" s="1">
        <v>0</v>
      </c>
      <c r="G1594" s="2">
        <f t="shared" si="70"/>
        <v>300.89033000000001</v>
      </c>
      <c r="H1594" s="2">
        <f t="shared" si="71"/>
        <v>0.40999999999985448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354.27</v>
      </c>
      <c r="D1601" s="1">
        <v>0</v>
      </c>
      <c r="E1601" s="1">
        <v>0</v>
      </c>
      <c r="F1601" s="1">
        <v>0</v>
      </c>
      <c r="G1601" s="2">
        <f>B1601/1000*C1601</f>
        <v>7.0853999999999999</v>
      </c>
      <c r="H1601" s="2">
        <f>ABS(C1601-ROUND(C1601,0))</f>
        <v>0.26999999999998181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153966.73000000001</v>
      </c>
      <c r="D1602" s="1">
        <v>0</v>
      </c>
      <c r="E1602" s="1">
        <v>0</v>
      </c>
      <c r="F1602" s="1">
        <v>0</v>
      </c>
      <c r="G1602" s="2">
        <f t="shared" si="70"/>
        <v>3233.3013300000002</v>
      </c>
      <c r="H1602" s="2">
        <f t="shared" si="71"/>
        <v>0.26999999998952262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131521.32</v>
      </c>
      <c r="D1604" s="1">
        <v>0</v>
      </c>
      <c r="E1604" s="1">
        <v>0</v>
      </c>
      <c r="F1604" s="1">
        <v>0</v>
      </c>
      <c r="G1604" s="2">
        <f t="shared" si="70"/>
        <v>3024.9903600000002</v>
      </c>
      <c r="H1604" s="2">
        <f t="shared" si="71"/>
        <v>0.32000000000698492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52146.17</v>
      </c>
      <c r="D1605" s="1">
        <v>0</v>
      </c>
      <c r="E1605" s="1">
        <v>0</v>
      </c>
      <c r="F1605" s="1">
        <v>0</v>
      </c>
      <c r="G1605" s="2">
        <f t="shared" si="70"/>
        <v>1251.5080800000001</v>
      </c>
      <c r="H1605" s="2">
        <f t="shared" si="71"/>
        <v>0.16999999999825377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46763.81</v>
      </c>
      <c r="D1606" s="1">
        <v>0</v>
      </c>
      <c r="E1606" s="1">
        <v>0</v>
      </c>
      <c r="F1606" s="1">
        <v>0</v>
      </c>
      <c r="G1606" s="2">
        <f t="shared" si="70"/>
        <v>1169.0952500000001</v>
      </c>
      <c r="H1606" s="2">
        <f t="shared" si="71"/>
        <v>0.19000000000232831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407.77</v>
      </c>
      <c r="D1607" s="1">
        <v>0</v>
      </c>
      <c r="E1607" s="1">
        <v>0</v>
      </c>
      <c r="F1607" s="1">
        <v>0</v>
      </c>
      <c r="G1607" s="2">
        <f t="shared" si="70"/>
        <v>10.60202</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159.30000000000001</v>
      </c>
      <c r="D1608" s="1">
        <v>0</v>
      </c>
      <c r="E1608" s="1">
        <v>0</v>
      </c>
      <c r="F1608" s="1">
        <v>0</v>
      </c>
      <c r="G1608" s="2">
        <f t="shared" si="70"/>
        <v>4.3010999999999999</v>
      </c>
      <c r="H1608" s="2">
        <f t="shared" si="71"/>
        <v>0.30000000000001137</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25719.41</v>
      </c>
      <c r="D1610" s="1">
        <v>0</v>
      </c>
      <c r="E1610" s="1">
        <v>0</v>
      </c>
      <c r="F1610" s="1">
        <v>0</v>
      </c>
      <c r="G1610" s="2">
        <f t="shared" si="70"/>
        <v>745.86288999999999</v>
      </c>
      <c r="H1610" s="2">
        <f t="shared" si="71"/>
        <v>0.40999999999985448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5718.99</v>
      </c>
      <c r="D1611" s="1">
        <v>0</v>
      </c>
      <c r="E1611" s="1">
        <v>0</v>
      </c>
      <c r="F1611" s="1">
        <v>0</v>
      </c>
      <c r="G1611" s="2">
        <f t="shared" si="70"/>
        <v>171.56969999999998</v>
      </c>
      <c r="H1611" s="2">
        <f t="shared" si="71"/>
        <v>1.0000000000218279E-2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605.87</v>
      </c>
      <c r="D1612" s="1">
        <v>0</v>
      </c>
      <c r="E1612" s="1">
        <v>0</v>
      </c>
      <c r="F1612" s="1">
        <v>0</v>
      </c>
      <c r="G1612" s="2">
        <f t="shared" si="70"/>
        <v>18.781970000000001</v>
      </c>
      <c r="H1612" s="2">
        <f t="shared" si="71"/>
        <v>0.12999999999999545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22445.41</v>
      </c>
      <c r="D1613" s="1">
        <v>0</v>
      </c>
      <c r="E1613" s="1">
        <v>0</v>
      </c>
      <c r="F1613" s="1">
        <v>0</v>
      </c>
      <c r="G1613" s="2">
        <f t="shared" si="70"/>
        <v>718.25311999999997</v>
      </c>
      <c r="H1613" s="2">
        <f t="shared" si="71"/>
        <v>0.40999999999985448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156774.47</v>
      </c>
      <c r="D1621" s="1">
        <v>0</v>
      </c>
      <c r="E1621" s="1">
        <v>0</v>
      </c>
      <c r="F1621" s="1">
        <v>0</v>
      </c>
      <c r="G1621" s="2">
        <f t="shared" si="70"/>
        <v>6270.9787999999999</v>
      </c>
      <c r="H1621" s="2">
        <f t="shared" si="71"/>
        <v>0.47000000000116415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153114.99</v>
      </c>
      <c r="D1622" s="1">
        <v>0</v>
      </c>
      <c r="E1622" s="1">
        <v>0</v>
      </c>
      <c r="F1622" s="1">
        <v>0</v>
      </c>
      <c r="G1622" s="2">
        <f t="shared" si="70"/>
        <v>6277.7145899999996</v>
      </c>
      <c r="H1622" s="2">
        <f t="shared" si="71"/>
        <v>1.0000000009313226E-2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150225.96</v>
      </c>
      <c r="D1628" s="1">
        <v>0</v>
      </c>
      <c r="E1628" s="1">
        <v>0</v>
      </c>
      <c r="F1628" s="1">
        <v>0</v>
      </c>
      <c r="G1628" s="2">
        <f t="shared" si="70"/>
        <v>7060.6201199999996</v>
      </c>
      <c r="H1628" s="2">
        <f t="shared" si="71"/>
        <v>4.0000000008149073E-2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552.11</v>
      </c>
      <c r="D1629" s="1">
        <v>0</v>
      </c>
      <c r="E1629" s="1">
        <v>0</v>
      </c>
      <c r="F1629" s="1">
        <v>0</v>
      </c>
      <c r="G1629" s="2">
        <f t="shared" si="70"/>
        <v>26.501280000000001</v>
      </c>
      <c r="H1629" s="2">
        <f t="shared" si="71"/>
        <v>0.11000000000001364</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6.15</v>
      </c>
      <c r="D1631" s="1">
        <v>0</v>
      </c>
      <c r="E1631" s="1">
        <v>0</v>
      </c>
      <c r="F1631" s="1">
        <v>0</v>
      </c>
      <c r="G1631" s="2">
        <f t="shared" si="70"/>
        <v>0.30750000000000005</v>
      </c>
      <c r="H1631" s="2">
        <f t="shared" si="71"/>
        <v>0.15000000000000036</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545.96</v>
      </c>
      <c r="D1633" s="1">
        <v>0</v>
      </c>
      <c r="E1633" s="1">
        <v>0</v>
      </c>
      <c r="F1633" s="1">
        <v>0</v>
      </c>
      <c r="G1633" s="2">
        <f t="shared" si="70"/>
        <v>28.38992</v>
      </c>
      <c r="H1633" s="2">
        <f t="shared" si="71"/>
        <v>3.999999999996362E-2</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149027.64000000001</v>
      </c>
      <c r="D1634" s="1">
        <v>0</v>
      </c>
      <c r="E1634" s="1">
        <v>0</v>
      </c>
      <c r="F1634" s="1">
        <v>0</v>
      </c>
      <c r="G1634" s="2">
        <f t="shared" si="70"/>
        <v>7898.4649200000003</v>
      </c>
      <c r="H1634" s="2">
        <f t="shared" si="71"/>
        <v>0.35999999998603016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3420.44</v>
      </c>
      <c r="D1635" s="1">
        <v>0</v>
      </c>
      <c r="E1635" s="1">
        <v>0</v>
      </c>
      <c r="F1635" s="1">
        <v>0</v>
      </c>
      <c r="G1635" s="2">
        <f t="shared" si="70"/>
        <v>184.70375999999999</v>
      </c>
      <c r="H1635" s="2">
        <f t="shared" si="71"/>
        <v>0.44000000000005457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145607.20000000001</v>
      </c>
      <c r="D1638" s="1">
        <v>0</v>
      </c>
      <c r="E1638" s="1">
        <v>0</v>
      </c>
      <c r="F1638" s="1">
        <v>0</v>
      </c>
      <c r="G1638" s="2">
        <f t="shared" si="70"/>
        <v>8299.6104000000014</v>
      </c>
      <c r="H1638" s="2">
        <f t="shared" si="71"/>
        <v>0.20000000001164153</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126.32</v>
      </c>
      <c r="D1654" s="1">
        <v>0</v>
      </c>
      <c r="E1654" s="1">
        <v>0</v>
      </c>
      <c r="F1654" s="1">
        <v>0</v>
      </c>
      <c r="G1654" s="2">
        <f t="shared" si="70"/>
        <v>9.2213599999999989</v>
      </c>
      <c r="H1654" s="2">
        <f t="shared" si="71"/>
        <v>0.31999999999999318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126.32</v>
      </c>
      <c r="D1655" s="1">
        <v>0</v>
      </c>
      <c r="E1655" s="1">
        <v>0</v>
      </c>
      <c r="F1655" s="1">
        <v>0</v>
      </c>
      <c r="G1655" s="2">
        <f t="shared" si="70"/>
        <v>9.3476799999999987</v>
      </c>
      <c r="H1655" s="2">
        <f t="shared" si="71"/>
        <v>0.31999999999999318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331.81</v>
      </c>
      <c r="D1659" s="1">
        <v>0</v>
      </c>
      <c r="E1659" s="1">
        <v>0</v>
      </c>
      <c r="F1659" s="1">
        <v>0</v>
      </c>
      <c r="G1659" s="2">
        <f t="shared" si="70"/>
        <v>25.881180000000001</v>
      </c>
      <c r="H1659" s="2">
        <f t="shared" si="71"/>
        <v>0.18999999999999773</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331.81</v>
      </c>
      <c r="D1663" s="1">
        <v>0</v>
      </c>
      <c r="E1663" s="1">
        <v>0</v>
      </c>
      <c r="F1663" s="1">
        <v>0</v>
      </c>
      <c r="G1663" s="2">
        <f t="shared" si="70"/>
        <v>27.20842</v>
      </c>
      <c r="H1663" s="2">
        <f t="shared" si="71"/>
        <v>0.18999999999999773</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188.08</v>
      </c>
      <c r="D1664" s="1">
        <v>0</v>
      </c>
      <c r="E1664" s="1">
        <v>0</v>
      </c>
      <c r="F1664" s="1">
        <v>0</v>
      </c>
      <c r="G1664" s="2">
        <f t="shared" si="70"/>
        <v>15.610640000000002</v>
      </c>
      <c r="H1664" s="2">
        <f t="shared" si="71"/>
        <v>8.0000000000012506E-2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188.08</v>
      </c>
      <c r="D1668" s="1">
        <v>0</v>
      </c>
      <c r="E1668" s="1">
        <v>0</v>
      </c>
      <c r="F1668" s="1">
        <v>0</v>
      </c>
      <c r="G1668" s="2">
        <f t="shared" si="70"/>
        <v>16.362960000000001</v>
      </c>
      <c r="H1668" s="2">
        <f t="shared" si="71"/>
        <v>8.0000000000012506E-2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2534.7600000000002</v>
      </c>
      <c r="D1669" s="1">
        <v>0</v>
      </c>
      <c r="E1669" s="1">
        <v>0</v>
      </c>
      <c r="F1669" s="1">
        <v>0</v>
      </c>
      <c r="G1669" s="2">
        <f t="shared" si="70"/>
        <v>223.05888000000002</v>
      </c>
      <c r="H1669" s="2">
        <f t="shared" si="71"/>
        <v>0.23999999999978172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700</v>
      </c>
      <c r="D1670" s="1">
        <v>0</v>
      </c>
      <c r="E1670" s="1">
        <v>0</v>
      </c>
      <c r="F1670" s="1">
        <v>0</v>
      </c>
      <c r="G1670" s="2">
        <f t="shared" si="70"/>
        <v>62.3</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1834.76</v>
      </c>
      <c r="D1673" s="1">
        <v>0</v>
      </c>
      <c r="E1673" s="1">
        <v>0</v>
      </c>
      <c r="F1673" s="1">
        <v>0</v>
      </c>
      <c r="G1673" s="2">
        <f t="shared" si="70"/>
        <v>168.79792</v>
      </c>
      <c r="H1673" s="2">
        <f t="shared" si="71"/>
        <v>0.24000000000000909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354.27</v>
      </c>
      <c r="D1680" s="1">
        <v>0</v>
      </c>
      <c r="E1680" s="1">
        <v>0</v>
      </c>
      <c r="F1680" s="1">
        <v>0</v>
      </c>
      <c r="G1680" s="2">
        <f>B1680/1000*C1680</f>
        <v>35.07273</v>
      </c>
      <c r="H1680" s="2">
        <f>ABS(C1680-ROUND(C1680,0))</f>
        <v>0.26999999999998181</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3659.48</v>
      </c>
      <c r="D1681" s="1">
        <v>0</v>
      </c>
      <c r="E1681" s="1">
        <v>0</v>
      </c>
      <c r="F1681" s="1">
        <v>0</v>
      </c>
      <c r="G1681" s="2">
        <f t="shared" si="70"/>
        <v>365.94800000000004</v>
      </c>
      <c r="H1681" s="2">
        <f t="shared" si="71"/>
        <v>0.48000000000001819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3659.48</v>
      </c>
      <c r="D1683" s="1">
        <v>0</v>
      </c>
      <c r="E1683" s="1">
        <v>0</v>
      </c>
      <c r="F1683" s="1">
        <v>0</v>
      </c>
      <c r="G1683" s="2">
        <f t="shared" si="70"/>
        <v>373.26695999999998</v>
      </c>
      <c r="H1683" s="2">
        <f t="shared" si="71"/>
        <v>0.48000000000001819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36758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168523.45</v>
      </c>
      <c r="I16" s="298">
        <f>'PR-RAS'!E6</f>
        <v>114496.85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106190.30999999998</v>
      </c>
      <c r="I17" s="298">
        <f>'PR-RAS'!E152</f>
        <v>118082.34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59735.02999999997</v>
      </c>
      <c r="I18" s="298">
        <f>'PR-RAS'!E649</f>
        <v>130839.44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184990.99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156774.47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153114.99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3659.48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 sqref="E1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168523.45</v>
      </c>
      <c r="E6" s="59">
        <f>E7+E43+E49+E82+E106+E125+E134+E140</f>
        <v>114496.85</v>
      </c>
      <c r="F6" s="44">
        <f t="shared" ref="F6:F132" si="0">IF(D6&lt;&gt;0,IF(E6/D6&gt;=100,"&gt;&gt;100",E6/D6*100),"-")</f>
        <v>67.941197501000602</v>
      </c>
    </row>
    <row r="7" spans="1:24" ht="12.75" customHeight="1" x14ac:dyDescent="0.2">
      <c r="A7" s="62">
        <v>61</v>
      </c>
      <c r="B7" s="228" t="s">
        <v>65</v>
      </c>
      <c r="C7" s="267" t="s">
        <v>66</v>
      </c>
      <c r="D7" s="59">
        <f>D8+D17+D23+D29+D36+D39</f>
        <v>49115.789999999994</v>
      </c>
      <c r="E7" s="59">
        <f>E8+E17+E23+E29+E36+E39</f>
        <v>39812.57</v>
      </c>
      <c r="F7" s="44">
        <f t="shared" si="0"/>
        <v>81.058596431005185</v>
      </c>
    </row>
    <row r="8" spans="1:24" ht="12.75" customHeight="1" x14ac:dyDescent="0.2">
      <c r="A8" s="62">
        <v>611</v>
      </c>
      <c r="B8" s="228" t="s">
        <v>67</v>
      </c>
      <c r="C8" s="267" t="s">
        <v>68</v>
      </c>
      <c r="D8" s="59">
        <f>SUM(D9:D14)-D15-D16</f>
        <v>32620.49</v>
      </c>
      <c r="E8" s="59">
        <f>SUM(E9:E14)-E15-E16</f>
        <v>32550.48</v>
      </c>
      <c r="F8" s="44">
        <f t="shared" si="0"/>
        <v>99.78538029318382</v>
      </c>
    </row>
    <row r="9" spans="1:24" ht="12.75" customHeight="1" x14ac:dyDescent="0.2">
      <c r="A9" s="62">
        <v>6111</v>
      </c>
      <c r="B9" s="64" t="s">
        <v>69</v>
      </c>
      <c r="C9" s="267" t="s">
        <v>70</v>
      </c>
      <c r="D9" s="193">
        <v>32620.49</v>
      </c>
      <c r="E9" s="193">
        <v>32550.48</v>
      </c>
      <c r="F9" s="44">
        <f t="shared" si="0"/>
        <v>99.78538029318382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15721.46</v>
      </c>
      <c r="E23" s="59">
        <f t="shared" si="2"/>
        <v>6022.37</v>
      </c>
      <c r="F23" s="44">
        <f t="shared" si="0"/>
        <v>38.306683984820751</v>
      </c>
    </row>
    <row r="24" spans="1:6" ht="12.75" customHeight="1" x14ac:dyDescent="0.2">
      <c r="A24" s="62">
        <v>6131</v>
      </c>
      <c r="B24" s="64" t="s">
        <v>99</v>
      </c>
      <c r="C24" s="267" t="s">
        <v>100</v>
      </c>
      <c r="D24" s="193">
        <v>0</v>
      </c>
      <c r="E24" s="193">
        <v>67.42</v>
      </c>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15721.46</v>
      </c>
      <c r="E27" s="193">
        <v>5954.95</v>
      </c>
      <c r="F27" s="44">
        <f t="shared" si="0"/>
        <v>37.877843406401183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773.84</v>
      </c>
      <c r="E29" s="59">
        <f>SUM(E30:E35)</f>
        <v>1131.0999999999999</v>
      </c>
      <c r="F29" s="44">
        <f t="shared" si="0"/>
        <v>146.16716633929491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773.84</v>
      </c>
      <c r="E31" s="193">
        <v>1131.0999999999999</v>
      </c>
      <c r="F31" s="44">
        <f t="shared" si="0"/>
        <v>146.16716633929491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108.62</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v>108.62</v>
      </c>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114503.47</v>
      </c>
      <c r="E49" s="59">
        <f>E50+E53+E58+E61+E64+E68+E71+E74+E77</f>
        <v>69644.37</v>
      </c>
      <c r="F49" s="44">
        <f t="shared" si="0"/>
        <v>60.822934012392807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95392.5</v>
      </c>
      <c r="E58" s="59">
        <f t="shared" si="9"/>
        <v>69644.37</v>
      </c>
      <c r="F58" s="44">
        <f t="shared" si="0"/>
        <v>73.0082239169746</v>
      </c>
    </row>
    <row r="59" spans="1:6" ht="24" x14ac:dyDescent="0.2">
      <c r="A59" s="62">
        <v>6331</v>
      </c>
      <c r="B59" s="64" t="s">
        <v>169</v>
      </c>
      <c r="C59" s="267" t="s">
        <v>170</v>
      </c>
      <c r="D59" s="193">
        <v>65392.5</v>
      </c>
      <c r="E59" s="193">
        <v>69644.37</v>
      </c>
      <c r="F59" s="44">
        <f t="shared" si="0"/>
        <v>106.50207592613832</v>
      </c>
    </row>
    <row r="60" spans="1:6" ht="24" x14ac:dyDescent="0.2">
      <c r="A60" s="62">
        <v>6332</v>
      </c>
      <c r="B60" s="64" t="s">
        <v>171</v>
      </c>
      <c r="C60" s="267" t="s">
        <v>172</v>
      </c>
      <c r="D60" s="193">
        <v>30000</v>
      </c>
      <c r="E60" s="193"/>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19110.97</v>
      </c>
      <c r="E74" s="59">
        <f t="shared" si="13"/>
        <v>0</v>
      </c>
      <c r="F74" s="44">
        <f t="shared" si="0"/>
        <v>0</v>
      </c>
    </row>
    <row r="75" spans="1:6" ht="12.75" customHeight="1" x14ac:dyDescent="0.2">
      <c r="A75" s="62" t="s">
        <v>201</v>
      </c>
      <c r="B75" s="64" t="s">
        <v>202</v>
      </c>
      <c r="C75" s="267" t="s">
        <v>201</v>
      </c>
      <c r="D75" s="193">
        <v>19110.97</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4014.94</v>
      </c>
      <c r="E82" s="59">
        <f t="shared" si="15"/>
        <v>3723.2</v>
      </c>
      <c r="F82" s="44">
        <f t="shared" si="0"/>
        <v>92.73363985514105</v>
      </c>
    </row>
    <row r="83" spans="1:6" ht="12.75" customHeight="1" x14ac:dyDescent="0.2">
      <c r="A83" s="62">
        <v>641</v>
      </c>
      <c r="B83" s="63" t="s">
        <v>217</v>
      </c>
      <c r="C83" s="267" t="s">
        <v>218</v>
      </c>
      <c r="D83" s="59">
        <f t="shared" ref="D83:E83" si="16">SUM(D84:D90)</f>
        <v>1.88</v>
      </c>
      <c r="E83" s="59">
        <f t="shared" si="16"/>
        <v>19.23</v>
      </c>
      <c r="F83" s="44">
        <f t="shared" si="0"/>
        <v>1022.872340425532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1.88</v>
      </c>
      <c r="E85" s="193">
        <v>19.23</v>
      </c>
      <c r="F85" s="44">
        <f t="shared" si="0"/>
        <v>1022.872340425532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4013.06</v>
      </c>
      <c r="E91" s="59">
        <f t="shared" si="17"/>
        <v>3703.97</v>
      </c>
      <c r="F91" s="44">
        <f t="shared" si="0"/>
        <v>92.297897365102926</v>
      </c>
    </row>
    <row r="92" spans="1:6" ht="12.75" customHeight="1" x14ac:dyDescent="0.2">
      <c r="A92" s="62">
        <v>6421</v>
      </c>
      <c r="B92" s="63" t="s">
        <v>235</v>
      </c>
      <c r="C92" s="267" t="s">
        <v>236</v>
      </c>
      <c r="D92" s="193">
        <v>396.02</v>
      </c>
      <c r="E92" s="193">
        <v>461.88</v>
      </c>
      <c r="F92" s="44">
        <f t="shared" si="0"/>
        <v>116.63047320842381</v>
      </c>
    </row>
    <row r="93" spans="1:6" ht="12.75" customHeight="1" x14ac:dyDescent="0.2">
      <c r="A93" s="62">
        <v>6422</v>
      </c>
      <c r="B93" s="63" t="s">
        <v>237</v>
      </c>
      <c r="C93" s="267" t="s">
        <v>238</v>
      </c>
      <c r="D93" s="193">
        <v>2404.87</v>
      </c>
      <c r="E93" s="193">
        <v>1990.26</v>
      </c>
      <c r="F93" s="44">
        <f t="shared" si="0"/>
        <v>82.759567045204108</v>
      </c>
    </row>
    <row r="94" spans="1:6" ht="12.75" customHeight="1" x14ac:dyDescent="0.2">
      <c r="A94" s="62">
        <v>6423</v>
      </c>
      <c r="B94" s="63" t="s">
        <v>239</v>
      </c>
      <c r="C94" s="267" t="s">
        <v>240</v>
      </c>
      <c r="D94" s="193">
        <v>1212.17</v>
      </c>
      <c r="E94" s="193">
        <v>1212.02</v>
      </c>
      <c r="F94" s="44">
        <f t="shared" si="0"/>
        <v>99.987625498073697</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39.81</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889.25</v>
      </c>
      <c r="E106" s="59">
        <f>E107+E112+E120+E124</f>
        <v>1316.71</v>
      </c>
      <c r="F106" s="44">
        <f t="shared" si="0"/>
        <v>148.0697216755693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284.74</v>
      </c>
      <c r="E112" s="59">
        <f t="shared" si="20"/>
        <v>1010.98</v>
      </c>
      <c r="F112" s="44">
        <f t="shared" si="0"/>
        <v>355.05373323031534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4.3099999999999996</v>
      </c>
      <c r="E114" s="193"/>
      <c r="F114" s="44">
        <f t="shared" si="0"/>
        <v>0</v>
      </c>
    </row>
    <row r="115" spans="1:6" ht="12.75" customHeight="1" x14ac:dyDescent="0.2">
      <c r="A115" s="62">
        <v>6524</v>
      </c>
      <c r="B115" s="63" t="s">
        <v>281</v>
      </c>
      <c r="C115" s="267" t="s">
        <v>282</v>
      </c>
      <c r="D115" s="193">
        <v>0</v>
      </c>
      <c r="E115" s="193">
        <v>802.94</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280.43</v>
      </c>
      <c r="E117" s="193">
        <v>208.04</v>
      </c>
      <c r="F117" s="44">
        <f t="shared" si="0"/>
        <v>74.186071390364788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604.51</v>
      </c>
      <c r="E120" s="59">
        <f t="shared" si="21"/>
        <v>305.73</v>
      </c>
      <c r="F120" s="44">
        <f t="shared" si="0"/>
        <v>50.574845742833041</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604.51</v>
      </c>
      <c r="E122" s="193">
        <v>305.73</v>
      </c>
      <c r="F122" s="44">
        <f t="shared" si="0"/>
        <v>50.574845742833041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106190.30999999998</v>
      </c>
      <c r="E152" s="59">
        <f>E153+E164+E202+E221+E230+E262+E273</f>
        <v>118082.34</v>
      </c>
      <c r="F152" s="44">
        <f t="shared" si="26"/>
        <v>111.19879017209765</v>
      </c>
    </row>
    <row r="153" spans="1:6" ht="12.75" customHeight="1" x14ac:dyDescent="0.2">
      <c r="A153" s="62">
        <v>31</v>
      </c>
      <c r="B153" s="63" t="s">
        <v>356</v>
      </c>
      <c r="C153" s="267" t="s">
        <v>357</v>
      </c>
      <c r="D153" s="59">
        <f t="shared" ref="D153:E153" si="30">D154+D159+D160</f>
        <v>8858.93</v>
      </c>
      <c r="E153" s="59">
        <f t="shared" si="30"/>
        <v>51786.869999999995</v>
      </c>
      <c r="F153" s="44">
        <f t="shared" si="26"/>
        <v>584.57251609392995</v>
      </c>
    </row>
    <row r="154" spans="1:6" ht="12.75" customHeight="1" x14ac:dyDescent="0.2">
      <c r="A154" s="62">
        <v>311</v>
      </c>
      <c r="B154" s="63" t="s">
        <v>358</v>
      </c>
      <c r="C154" s="267" t="s">
        <v>359</v>
      </c>
      <c r="D154" s="59">
        <f t="shared" ref="D154:E154" si="31">SUM(D155:D158)</f>
        <v>7078.61</v>
      </c>
      <c r="E154" s="59">
        <f t="shared" si="31"/>
        <v>42770.45</v>
      </c>
      <c r="F154" s="44">
        <f t="shared" si="26"/>
        <v>604.22102644445727</v>
      </c>
    </row>
    <row r="155" spans="1:6" ht="12.75" customHeight="1" x14ac:dyDescent="0.2">
      <c r="A155" s="62">
        <v>3111</v>
      </c>
      <c r="B155" s="63" t="s">
        <v>360</v>
      </c>
      <c r="C155" s="267" t="s">
        <v>361</v>
      </c>
      <c r="D155" s="193">
        <v>7078.61</v>
      </c>
      <c r="E155" s="193">
        <v>42770.45</v>
      </c>
      <c r="F155" s="44">
        <f t="shared" si="26"/>
        <v>604.22102644445727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612.36</v>
      </c>
      <c r="E159" s="193">
        <v>2318.6</v>
      </c>
      <c r="F159" s="44">
        <f t="shared" si="26"/>
        <v>378.63348357175516</v>
      </c>
    </row>
    <row r="160" spans="1:6" ht="12.75" customHeight="1" x14ac:dyDescent="0.2">
      <c r="A160" s="62">
        <v>313</v>
      </c>
      <c r="B160" s="64" t="s">
        <v>370</v>
      </c>
      <c r="C160" s="267" t="s">
        <v>371</v>
      </c>
      <c r="D160" s="59">
        <f t="shared" ref="D160:E160" si="32">SUM(D161:D163)</f>
        <v>1167.96</v>
      </c>
      <c r="E160" s="59">
        <f t="shared" si="32"/>
        <v>6697.82</v>
      </c>
      <c r="F160" s="44">
        <f t="shared" si="26"/>
        <v>573.46313229905127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1167.96</v>
      </c>
      <c r="E162" s="193">
        <v>6697.82</v>
      </c>
      <c r="F162" s="44">
        <f t="shared" si="26"/>
        <v>573.46313229905127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52830.2</v>
      </c>
      <c r="E164" s="59">
        <f>E165+E170+E178+E188+E189+E194</f>
        <v>34561.839999999997</v>
      </c>
      <c r="F164" s="44">
        <f t="shared" si="26"/>
        <v>65.420611695583204</v>
      </c>
    </row>
    <row r="165" spans="1:6" ht="12.75" customHeight="1" x14ac:dyDescent="0.2">
      <c r="A165" s="62">
        <v>321</v>
      </c>
      <c r="B165" s="63" t="s">
        <v>380</v>
      </c>
      <c r="C165" s="267" t="s">
        <v>381</v>
      </c>
      <c r="D165" s="59">
        <f t="shared" ref="D165:E165" si="33">SUM(D166:D169)</f>
        <v>2148.6799999999998</v>
      </c>
      <c r="E165" s="59">
        <f t="shared" si="33"/>
        <v>2291</v>
      </c>
      <c r="F165" s="44">
        <f t="shared" si="26"/>
        <v>106.62360146694716</v>
      </c>
    </row>
    <row r="166" spans="1:6" ht="12.75" customHeight="1" x14ac:dyDescent="0.2">
      <c r="A166" s="62">
        <v>3211</v>
      </c>
      <c r="B166" s="63" t="s">
        <v>382</v>
      </c>
      <c r="C166" s="267" t="s">
        <v>383</v>
      </c>
      <c r="D166" s="193">
        <v>1830.6</v>
      </c>
      <c r="E166" s="193">
        <v>861.5</v>
      </c>
      <c r="F166" s="44">
        <f t="shared" si="26"/>
        <v>47.061072872282317</v>
      </c>
    </row>
    <row r="167" spans="1:6" ht="12.75" customHeight="1" x14ac:dyDescent="0.2">
      <c r="A167" s="62">
        <v>3212</v>
      </c>
      <c r="B167" s="63" t="s">
        <v>384</v>
      </c>
      <c r="C167" s="267" t="s">
        <v>385</v>
      </c>
      <c r="D167" s="193">
        <v>223.08</v>
      </c>
      <c r="E167" s="193">
        <v>314.5</v>
      </c>
      <c r="F167" s="44">
        <f t="shared" si="26"/>
        <v>140.98081405773712</v>
      </c>
    </row>
    <row r="168" spans="1:6" ht="12.75" customHeight="1" x14ac:dyDescent="0.2">
      <c r="A168" s="62">
        <v>3213</v>
      </c>
      <c r="B168" s="63" t="s">
        <v>386</v>
      </c>
      <c r="C168" s="267" t="s">
        <v>387</v>
      </c>
      <c r="D168" s="193">
        <v>95</v>
      </c>
      <c r="E168" s="193">
        <v>1115</v>
      </c>
      <c r="F168" s="44">
        <f t="shared" si="26"/>
        <v>1173.6842105263158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5026.3599999999997</v>
      </c>
      <c r="E170" s="59">
        <f t="shared" si="34"/>
        <v>5497.74</v>
      </c>
      <c r="F170" s="44">
        <f t="shared" si="26"/>
        <v>109.37815834918312</v>
      </c>
    </row>
    <row r="171" spans="1:6" ht="12.75" customHeight="1" x14ac:dyDescent="0.2">
      <c r="A171" s="62">
        <v>3221</v>
      </c>
      <c r="B171" s="63" t="s">
        <v>392</v>
      </c>
      <c r="C171" s="267" t="s">
        <v>393</v>
      </c>
      <c r="D171" s="193">
        <v>893.47</v>
      </c>
      <c r="E171" s="193">
        <v>1652.24</v>
      </c>
      <c r="F171" s="44">
        <f t="shared" si="26"/>
        <v>184.92394820195418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3688.69</v>
      </c>
      <c r="E173" s="193">
        <v>3845.5</v>
      </c>
      <c r="F173" s="44">
        <f t="shared" si="26"/>
        <v>104.25110269499469</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444.2</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39354.39</v>
      </c>
      <c r="E178" s="59">
        <f t="shared" si="35"/>
        <v>18088.149999999998</v>
      </c>
      <c r="F178" s="44">
        <f t="shared" si="26"/>
        <v>45.962216667568725</v>
      </c>
    </row>
    <row r="179" spans="1:6" ht="12.75" customHeight="1" x14ac:dyDescent="0.2">
      <c r="A179" s="62">
        <v>3231</v>
      </c>
      <c r="B179" s="64" t="s">
        <v>408</v>
      </c>
      <c r="C179" s="267" t="s">
        <v>409</v>
      </c>
      <c r="D179" s="193">
        <v>804.99</v>
      </c>
      <c r="E179" s="193">
        <v>1051.4100000000001</v>
      </c>
      <c r="F179" s="44">
        <f t="shared" si="26"/>
        <v>130.61156039205457</v>
      </c>
    </row>
    <row r="180" spans="1:6" ht="12.75" customHeight="1" x14ac:dyDescent="0.2">
      <c r="A180" s="62">
        <v>3232</v>
      </c>
      <c r="B180" s="64" t="s">
        <v>410</v>
      </c>
      <c r="C180" s="267" t="s">
        <v>411</v>
      </c>
      <c r="D180" s="193">
        <v>25095.55</v>
      </c>
      <c r="E180" s="193">
        <v>5080.8500000000004</v>
      </c>
      <c r="F180" s="44">
        <f t="shared" si="26"/>
        <v>20.246019712658221</v>
      </c>
    </row>
    <row r="181" spans="1:6" ht="12.75" customHeight="1" x14ac:dyDescent="0.2">
      <c r="A181" s="62">
        <v>3233</v>
      </c>
      <c r="B181" s="64" t="s">
        <v>412</v>
      </c>
      <c r="C181" s="267" t="s">
        <v>413</v>
      </c>
      <c r="D181" s="193">
        <v>1234.8399999999999</v>
      </c>
      <c r="E181" s="193">
        <v>3991.24</v>
      </c>
      <c r="F181" s="44">
        <f t="shared" si="26"/>
        <v>323.21920248777172</v>
      </c>
    </row>
    <row r="182" spans="1:6" ht="12.75" customHeight="1" x14ac:dyDescent="0.2">
      <c r="A182" s="62">
        <v>3234</v>
      </c>
      <c r="B182" s="64" t="s">
        <v>414</v>
      </c>
      <c r="C182" s="267" t="s">
        <v>415</v>
      </c>
      <c r="D182" s="193">
        <v>3656.73</v>
      </c>
      <c r="E182" s="193">
        <v>1995.97</v>
      </c>
      <c r="F182" s="44">
        <f t="shared" si="26"/>
        <v>54.583466649164691</v>
      </c>
    </row>
    <row r="183" spans="1:6" ht="12.75" customHeight="1" x14ac:dyDescent="0.2">
      <c r="A183" s="62">
        <v>3235</v>
      </c>
      <c r="B183" s="63" t="s">
        <v>416</v>
      </c>
      <c r="C183" s="267" t="s">
        <v>417</v>
      </c>
      <c r="D183" s="193">
        <v>521.98</v>
      </c>
      <c r="E183" s="193">
        <v>507.67</v>
      </c>
      <c r="F183" s="44">
        <f t="shared" si="26"/>
        <v>97.258515651940698</v>
      </c>
    </row>
    <row r="184" spans="1:6" ht="12.75" customHeight="1" x14ac:dyDescent="0.2">
      <c r="A184" s="62">
        <v>3236</v>
      </c>
      <c r="B184" s="63" t="s">
        <v>418</v>
      </c>
      <c r="C184" s="267" t="s">
        <v>419</v>
      </c>
      <c r="D184" s="193">
        <v>163.75</v>
      </c>
      <c r="E184" s="193">
        <v>518.71</v>
      </c>
      <c r="F184" s="44">
        <f t="shared" si="26"/>
        <v>316.76946564885498</v>
      </c>
    </row>
    <row r="185" spans="1:6" ht="12.75" customHeight="1" x14ac:dyDescent="0.2">
      <c r="A185" s="62">
        <v>3237</v>
      </c>
      <c r="B185" s="63" t="s">
        <v>420</v>
      </c>
      <c r="C185" s="267" t="s">
        <v>421</v>
      </c>
      <c r="D185" s="193">
        <v>5204.63</v>
      </c>
      <c r="E185" s="193">
        <v>2833.75</v>
      </c>
      <c r="F185" s="44">
        <f t="shared" si="26"/>
        <v>54.446713791374215</v>
      </c>
    </row>
    <row r="186" spans="1:6" ht="12.75" customHeight="1" x14ac:dyDescent="0.2">
      <c r="A186" s="62">
        <v>3238</v>
      </c>
      <c r="B186" s="63" t="s">
        <v>422</v>
      </c>
      <c r="C186" s="267" t="s">
        <v>423</v>
      </c>
      <c r="D186" s="193">
        <v>1278</v>
      </c>
      <c r="E186" s="193">
        <v>1776.82</v>
      </c>
      <c r="F186" s="44">
        <f t="shared" si="26"/>
        <v>139.03129890453835</v>
      </c>
    </row>
    <row r="187" spans="1:6" ht="12.75" customHeight="1" x14ac:dyDescent="0.2">
      <c r="A187" s="62">
        <v>3239</v>
      </c>
      <c r="B187" s="63" t="s">
        <v>424</v>
      </c>
      <c r="C187" s="267" t="s">
        <v>425</v>
      </c>
      <c r="D187" s="193">
        <v>1393.92</v>
      </c>
      <c r="E187" s="193">
        <v>331.73</v>
      </c>
      <c r="F187" s="44">
        <f t="shared" si="26"/>
        <v>23.798352846648303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6300.7699999999995</v>
      </c>
      <c r="E194" s="59">
        <f t="shared" si="36"/>
        <v>8684.9500000000007</v>
      </c>
      <c r="F194" s="44">
        <f t="shared" si="26"/>
        <v>137.8395021560857</v>
      </c>
    </row>
    <row r="195" spans="1:6" ht="12.75" customHeight="1" x14ac:dyDescent="0.2">
      <c r="A195" s="62">
        <v>3291</v>
      </c>
      <c r="B195" s="182" t="s">
        <v>440</v>
      </c>
      <c r="C195" s="267" t="s">
        <v>441</v>
      </c>
      <c r="D195" s="193">
        <v>0</v>
      </c>
      <c r="E195" s="193">
        <v>1159.23</v>
      </c>
      <c r="F195" s="44" t="str">
        <f t="shared" si="26"/>
        <v>-</v>
      </c>
    </row>
    <row r="196" spans="1:6" ht="12.75" customHeight="1" x14ac:dyDescent="0.2">
      <c r="A196" s="62">
        <v>3292</v>
      </c>
      <c r="B196" s="63" t="s">
        <v>442</v>
      </c>
      <c r="C196" s="267" t="s">
        <v>443</v>
      </c>
      <c r="D196" s="193">
        <v>1619.77</v>
      </c>
      <c r="E196" s="193">
        <v>694.22</v>
      </c>
      <c r="F196" s="44">
        <f t="shared" si="26"/>
        <v>42.859171363835607</v>
      </c>
    </row>
    <row r="197" spans="1:6" ht="12.75" customHeight="1" x14ac:dyDescent="0.2">
      <c r="A197" s="62">
        <v>3293</v>
      </c>
      <c r="B197" s="63" t="s">
        <v>444</v>
      </c>
      <c r="C197" s="267" t="s">
        <v>445</v>
      </c>
      <c r="D197" s="193">
        <v>1918.9</v>
      </c>
      <c r="E197" s="193">
        <v>1300.04</v>
      </c>
      <c r="F197" s="44">
        <f t="shared" si="26"/>
        <v>67.749231330449732</v>
      </c>
    </row>
    <row r="198" spans="1:6" ht="12.75" customHeight="1" x14ac:dyDescent="0.2">
      <c r="A198" s="62">
        <v>3294</v>
      </c>
      <c r="B198" s="63" t="s">
        <v>446</v>
      </c>
      <c r="C198" s="267" t="s">
        <v>447</v>
      </c>
      <c r="D198" s="193">
        <v>87.32</v>
      </c>
      <c r="E198" s="193">
        <v>87.32</v>
      </c>
      <c r="F198" s="44">
        <f t="shared" si="26"/>
        <v>100</v>
      </c>
    </row>
    <row r="199" spans="1:6" ht="12.75" customHeight="1" x14ac:dyDescent="0.2">
      <c r="A199" s="62">
        <v>3295</v>
      </c>
      <c r="B199" s="63" t="s">
        <v>448</v>
      </c>
      <c r="C199" s="267" t="s">
        <v>449</v>
      </c>
      <c r="D199" s="193">
        <v>2129.92</v>
      </c>
      <c r="E199" s="193">
        <v>4895.97</v>
      </c>
      <c r="F199" s="44">
        <f t="shared" si="26"/>
        <v>229.86637995793271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544.86</v>
      </c>
      <c r="E201" s="193">
        <v>548.16999999999996</v>
      </c>
      <c r="F201" s="44">
        <f t="shared" si="26"/>
        <v>100.60749550343206</v>
      </c>
    </row>
    <row r="202" spans="1:6" ht="12.75" customHeight="1" x14ac:dyDescent="0.2">
      <c r="A202" s="62">
        <v>34</v>
      </c>
      <c r="B202" s="182" t="s">
        <v>454</v>
      </c>
      <c r="C202" s="267" t="s">
        <v>455</v>
      </c>
      <c r="D202" s="59">
        <f t="shared" ref="D202:E202" si="37">D203+D208+D216</f>
        <v>6609.8</v>
      </c>
      <c r="E202" s="59">
        <f t="shared" si="37"/>
        <v>317.5</v>
      </c>
      <c r="F202" s="44">
        <f t="shared" si="26"/>
        <v>4.8034736300644498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6609.8</v>
      </c>
      <c r="E216" s="59">
        <f t="shared" si="40"/>
        <v>317.5</v>
      </c>
      <c r="F216" s="44">
        <f t="shared" si="26"/>
        <v>4.8034736300644498</v>
      </c>
    </row>
    <row r="217" spans="1:6" ht="12.75" customHeight="1" x14ac:dyDescent="0.2">
      <c r="A217" s="62">
        <v>3431</v>
      </c>
      <c r="B217" s="181" t="s">
        <v>484</v>
      </c>
      <c r="C217" s="267" t="s">
        <v>485</v>
      </c>
      <c r="D217" s="193">
        <v>233.74</v>
      </c>
      <c r="E217" s="193">
        <v>293.56</v>
      </c>
      <c r="F217" s="44">
        <f t="shared" si="26"/>
        <v>125.59253871823393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4.28</v>
      </c>
      <c r="E219" s="193">
        <v>6.87</v>
      </c>
      <c r="F219" s="44">
        <f t="shared" si="26"/>
        <v>160.5140186915888</v>
      </c>
    </row>
    <row r="220" spans="1:6" ht="12.75" customHeight="1" x14ac:dyDescent="0.2">
      <c r="A220" s="62">
        <v>3434</v>
      </c>
      <c r="B220" s="64" t="s">
        <v>490</v>
      </c>
      <c r="C220" s="267" t="s">
        <v>491</v>
      </c>
      <c r="D220" s="193">
        <v>6371.78</v>
      </c>
      <c r="E220" s="193">
        <v>17.07</v>
      </c>
      <c r="F220" s="44">
        <f t="shared" si="26"/>
        <v>0.26790002165799826</v>
      </c>
    </row>
    <row r="221" spans="1:6" ht="12.75" customHeight="1" x14ac:dyDescent="0.2">
      <c r="A221" s="62">
        <v>35</v>
      </c>
      <c r="B221" s="64" t="s">
        <v>492</v>
      </c>
      <c r="C221" s="267" t="s">
        <v>493</v>
      </c>
      <c r="D221" s="59">
        <f t="shared" ref="D221:E221" si="41">D222+D225+D229</f>
        <v>139.38999999999999</v>
      </c>
      <c r="E221" s="59">
        <f t="shared" si="41"/>
        <v>59.74</v>
      </c>
      <c r="F221" s="44">
        <f t="shared" si="26"/>
        <v>42.858167730827176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139.38999999999999</v>
      </c>
      <c r="E225" s="59">
        <f t="shared" si="43"/>
        <v>59.74</v>
      </c>
      <c r="F225" s="44">
        <f t="shared" si="26"/>
        <v>42.858167730827176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139.38999999999999</v>
      </c>
      <c r="E228" s="193">
        <v>59.74</v>
      </c>
      <c r="F228" s="44">
        <f t="shared" si="26"/>
        <v>42.858167730827176</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3986.79</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3986.79</v>
      </c>
      <c r="E237" s="59">
        <f t="shared" si="47"/>
        <v>0</v>
      </c>
      <c r="F237" s="44">
        <f t="shared" si="44"/>
        <v>0</v>
      </c>
    </row>
    <row r="238" spans="1:6" ht="12" x14ac:dyDescent="0.2">
      <c r="A238" s="62">
        <v>3631</v>
      </c>
      <c r="B238" s="64" t="s">
        <v>526</v>
      </c>
      <c r="C238" s="267" t="s">
        <v>527</v>
      </c>
      <c r="D238" s="193">
        <v>3986.79</v>
      </c>
      <c r="E238" s="193"/>
      <c r="F238" s="44">
        <f t="shared" si="44"/>
        <v>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21561.84</v>
      </c>
      <c r="E262" s="59">
        <f t="shared" si="55"/>
        <v>26489.71</v>
      </c>
      <c r="F262" s="44">
        <f t="shared" ref="F262:F268" si="56">IF(D262&lt;&gt;0,IF(E262/D262&gt;=100,"&gt;&gt;100",E262/D262*100),"-")</f>
        <v>122.85458940424378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21561.84</v>
      </c>
      <c r="E269" s="59">
        <f t="shared" si="58"/>
        <v>26489.71</v>
      </c>
      <c r="F269" s="44">
        <f t="shared" ref="F269:F272" si="59">IF(D269&lt;&gt;0,IF(E269/D269&gt;=100,"&gt;&gt;100",E269/D269*100),"-")</f>
        <v>122.85458940424378</v>
      </c>
    </row>
    <row r="270" spans="1:6" ht="12.75" customHeight="1" x14ac:dyDescent="0.2">
      <c r="A270" s="62">
        <v>3721</v>
      </c>
      <c r="B270" s="64" t="s">
        <v>581</v>
      </c>
      <c r="C270" s="267" t="s">
        <v>582</v>
      </c>
      <c r="D270" s="193">
        <v>21561.84</v>
      </c>
      <c r="E270" s="193">
        <v>24250.19</v>
      </c>
      <c r="F270" s="44">
        <f t="shared" si="59"/>
        <v>112.4680917769541</v>
      </c>
    </row>
    <row r="271" spans="1:6" ht="12.75" customHeight="1" x14ac:dyDescent="0.2">
      <c r="A271" s="62">
        <v>3722</v>
      </c>
      <c r="B271" s="64" t="s">
        <v>583</v>
      </c>
      <c r="C271" s="267" t="s">
        <v>584</v>
      </c>
      <c r="D271" s="193">
        <v>0</v>
      </c>
      <c r="E271" s="193">
        <v>2239.52</v>
      </c>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12203.36</v>
      </c>
      <c r="E273" s="59">
        <f t="shared" si="60"/>
        <v>4866.68</v>
      </c>
      <c r="F273" s="44">
        <f t="shared" ref="F273:F277" si="61">IF(D273&lt;&gt;0,IF(E273/D273&gt;=100,"&gt;&gt;100",E273/D273*100),"-")</f>
        <v>39.879836372933362</v>
      </c>
    </row>
    <row r="274" spans="1:6" ht="12.75" customHeight="1" x14ac:dyDescent="0.2">
      <c r="A274" s="62">
        <v>381</v>
      </c>
      <c r="B274" s="63" t="s">
        <v>589</v>
      </c>
      <c r="C274" s="267" t="s">
        <v>590</v>
      </c>
      <c r="D274" s="59">
        <f t="shared" ref="D274:E274" si="62">SUM(D275:D277)</f>
        <v>12203.36</v>
      </c>
      <c r="E274" s="59">
        <f t="shared" si="62"/>
        <v>4866.68</v>
      </c>
      <c r="F274" s="44">
        <f t="shared" si="61"/>
        <v>39.879836372933362</v>
      </c>
    </row>
    <row r="275" spans="1:6" ht="12.75" customHeight="1" x14ac:dyDescent="0.2">
      <c r="A275" s="62">
        <v>3811</v>
      </c>
      <c r="B275" s="63" t="s">
        <v>591</v>
      </c>
      <c r="C275" s="267" t="s">
        <v>592</v>
      </c>
      <c r="D275" s="193">
        <v>5711.6</v>
      </c>
      <c r="E275" s="193">
        <v>4516.68</v>
      </c>
      <c r="F275" s="44">
        <f t="shared" si="61"/>
        <v>79.079067161565945</v>
      </c>
    </row>
    <row r="276" spans="1:6" ht="12.75" customHeight="1" x14ac:dyDescent="0.2">
      <c r="A276" s="62">
        <v>3812</v>
      </c>
      <c r="B276" s="63" t="s">
        <v>593</v>
      </c>
      <c r="C276" s="267" t="s">
        <v>594</v>
      </c>
      <c r="D276" s="193">
        <v>6491.76</v>
      </c>
      <c r="E276" s="193">
        <v>350</v>
      </c>
      <c r="F276" s="44">
        <f t="shared" si="61"/>
        <v>5.3914500844147044</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106190.30999999998</v>
      </c>
      <c r="E299" s="59">
        <f>E152-E297+E298</f>
        <v>118082.34</v>
      </c>
      <c r="F299" s="44">
        <f t="shared" si="68"/>
        <v>111.19879017209765</v>
      </c>
    </row>
    <row r="300" spans="1:6" ht="12.75" customHeight="1" x14ac:dyDescent="0.2">
      <c r="A300" s="62" t="s">
        <v>630</v>
      </c>
      <c r="B300" s="63" t="s">
        <v>641</v>
      </c>
      <c r="C300" s="267" t="s">
        <v>642</v>
      </c>
      <c r="D300" s="59">
        <f>IF(D6&gt;=D299,D6-D299,0)</f>
        <v>62333.140000000029</v>
      </c>
      <c r="E300" s="59">
        <f>IF(E6&gt;=E299,E6-E299,0)</f>
        <v>0</v>
      </c>
      <c r="F300" s="44">
        <f t="shared" si="68"/>
        <v>0</v>
      </c>
    </row>
    <row r="301" spans="1:6" ht="12.75" customHeight="1" x14ac:dyDescent="0.2">
      <c r="A301" s="62" t="s">
        <v>630</v>
      </c>
      <c r="B301" s="63" t="s">
        <v>643</v>
      </c>
      <c r="C301" s="267" t="s">
        <v>644</v>
      </c>
      <c r="D301" s="59">
        <f>IF(D299&gt;=D6,D299-D6,0)</f>
        <v>0</v>
      </c>
      <c r="E301" s="59">
        <f>IF(E299&gt;=E6,E299-E6,0)</f>
        <v>3585.4899999999907</v>
      </c>
      <c r="F301" s="44" t="str">
        <f t="shared" si="68"/>
        <v>-</v>
      </c>
    </row>
    <row r="302" spans="1:6" ht="12.75" customHeight="1" x14ac:dyDescent="0.2">
      <c r="A302" s="62">
        <v>92211</v>
      </c>
      <c r="B302" s="63" t="s">
        <v>645</v>
      </c>
      <c r="C302" s="267" t="s">
        <v>646</v>
      </c>
      <c r="D302" s="193">
        <v>649767.72</v>
      </c>
      <c r="E302" s="193">
        <v>722816.46</v>
      </c>
      <c r="F302" s="44">
        <f t="shared" si="68"/>
        <v>111.24228516615138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50262.37</v>
      </c>
      <c r="E304" s="193">
        <v>52103.53</v>
      </c>
      <c r="F304" s="44">
        <f t="shared" si="68"/>
        <v>103.66309825819991</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5509.11</v>
      </c>
      <c r="E308" s="59">
        <f t="shared" si="71"/>
        <v>975</v>
      </c>
      <c r="F308" s="44">
        <f t="shared" ref="F308:F428" si="72">IF(D308&lt;&gt;0,IF(E308/D308&gt;=100,"&gt;&gt;100",E308/D308*100),"-")</f>
        <v>17.697958472421135</v>
      </c>
    </row>
    <row r="309" spans="1:6" ht="12.75" customHeight="1" x14ac:dyDescent="0.2">
      <c r="A309" s="62">
        <v>71</v>
      </c>
      <c r="B309" s="63" t="s">
        <v>658</v>
      </c>
      <c r="C309" s="267" t="s">
        <v>659</v>
      </c>
      <c r="D309" s="59">
        <f t="shared" ref="D309:E309" si="73">D310+D314</f>
        <v>5509.11</v>
      </c>
      <c r="E309" s="59">
        <f t="shared" si="73"/>
        <v>975</v>
      </c>
      <c r="F309" s="44">
        <f t="shared" si="72"/>
        <v>17.697958472421135</v>
      </c>
    </row>
    <row r="310" spans="1:6" ht="24" x14ac:dyDescent="0.2">
      <c r="A310" s="62">
        <v>711</v>
      </c>
      <c r="B310" s="63" t="s">
        <v>660</v>
      </c>
      <c r="C310" s="267" t="s">
        <v>661</v>
      </c>
      <c r="D310" s="59">
        <f t="shared" ref="D310:E310" si="74">SUM(D311:D313)</f>
        <v>5509.11</v>
      </c>
      <c r="E310" s="59">
        <f t="shared" si="74"/>
        <v>975</v>
      </c>
      <c r="F310" s="44">
        <f t="shared" si="72"/>
        <v>17.697958472421135</v>
      </c>
    </row>
    <row r="311" spans="1:6" ht="12.75" customHeight="1" x14ac:dyDescent="0.2">
      <c r="A311" s="62">
        <v>7111</v>
      </c>
      <c r="B311" s="63" t="s">
        <v>662</v>
      </c>
      <c r="C311" s="267" t="s">
        <v>663</v>
      </c>
      <c r="D311" s="193">
        <v>5509.11</v>
      </c>
      <c r="E311" s="193">
        <v>975</v>
      </c>
      <c r="F311" s="44">
        <f t="shared" si="72"/>
        <v>17.697958472421135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70983.02</v>
      </c>
      <c r="E360" s="59">
        <f t="shared" si="86"/>
        <v>23145.41</v>
      </c>
      <c r="F360" s="44">
        <f t="shared" si="72"/>
        <v>32.606967131012453</v>
      </c>
    </row>
    <row r="361" spans="1:6" ht="12.75" customHeight="1" x14ac:dyDescent="0.2">
      <c r="A361" s="62">
        <v>41</v>
      </c>
      <c r="B361" s="63" t="s">
        <v>762</v>
      </c>
      <c r="C361" s="267" t="s">
        <v>763</v>
      </c>
      <c r="D361" s="59">
        <f t="shared" ref="D361:E361" si="87">D362+D366</f>
        <v>11242.55</v>
      </c>
      <c r="E361" s="59">
        <f t="shared" si="87"/>
        <v>2264.23</v>
      </c>
      <c r="F361" s="44">
        <f t="shared" si="72"/>
        <v>20.139825929170875</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11242.55</v>
      </c>
      <c r="E366" s="59">
        <f t="shared" si="89"/>
        <v>2264.23</v>
      </c>
      <c r="F366" s="44">
        <f t="shared" si="72"/>
        <v>20.139825929170875</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v>262.13</v>
      </c>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11242.55</v>
      </c>
      <c r="E372" s="193">
        <v>2002.1</v>
      </c>
      <c r="F372" s="44">
        <f t="shared" si="72"/>
        <v>17.808237455025772</v>
      </c>
    </row>
    <row r="373" spans="1:6" ht="24" x14ac:dyDescent="0.2">
      <c r="A373" s="62">
        <v>42</v>
      </c>
      <c r="B373" s="182" t="s">
        <v>778</v>
      </c>
      <c r="C373" s="267" t="s">
        <v>779</v>
      </c>
      <c r="D373" s="59">
        <f t="shared" ref="D373:E373" si="90">D374+D379+D388+D393+D398+D401</f>
        <v>59740.47</v>
      </c>
      <c r="E373" s="59">
        <f t="shared" si="90"/>
        <v>20881.18</v>
      </c>
      <c r="F373" s="44">
        <f t="shared" si="72"/>
        <v>34.953156545303379</v>
      </c>
    </row>
    <row r="374" spans="1:6" ht="12.75" customHeight="1" x14ac:dyDescent="0.2">
      <c r="A374" s="62">
        <v>421</v>
      </c>
      <c r="B374" s="63" t="s">
        <v>780</v>
      </c>
      <c r="C374" s="267" t="s">
        <v>781</v>
      </c>
      <c r="D374" s="59">
        <f t="shared" ref="D374:E374" si="91">SUM(D375:D378)</f>
        <v>26351.719999999998</v>
      </c>
      <c r="E374" s="59">
        <f t="shared" si="91"/>
        <v>20881.18</v>
      </c>
      <c r="F374" s="44">
        <f t="shared" si="72"/>
        <v>79.240292474267335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5679.78</v>
      </c>
      <c r="E376" s="193"/>
      <c r="F376" s="44">
        <f t="shared" si="72"/>
        <v>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20671.939999999999</v>
      </c>
      <c r="E378" s="193">
        <v>20881.18</v>
      </c>
      <c r="F378" s="44">
        <f t="shared" si="72"/>
        <v>101.01219334034445</v>
      </c>
    </row>
    <row r="379" spans="1:6" ht="12.75" customHeight="1" x14ac:dyDescent="0.2">
      <c r="A379" s="62">
        <v>422</v>
      </c>
      <c r="B379" s="63" t="s">
        <v>786</v>
      </c>
      <c r="C379" s="267" t="s">
        <v>787</v>
      </c>
      <c r="D379" s="59">
        <f t="shared" ref="D379:E379" si="92">SUM(D380:D387)</f>
        <v>33388.75</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33388.75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65473.91</v>
      </c>
      <c r="E418" s="59">
        <f t="shared" si="102"/>
        <v>22170.41</v>
      </c>
      <c r="F418" s="44">
        <f t="shared" si="72"/>
        <v>33.861441908693095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618495.89</v>
      </c>
      <c r="E420" s="193">
        <v>597825.09</v>
      </c>
      <c r="F420" s="44">
        <f t="shared" si="72"/>
        <v>96.657892100139904</v>
      </c>
    </row>
    <row r="421" spans="1:6" ht="12.75" customHeight="1" x14ac:dyDescent="0.2">
      <c r="A421" s="62">
        <v>97</v>
      </c>
      <c r="B421" s="228" t="s">
        <v>849</v>
      </c>
      <c r="C421" s="267" t="s">
        <v>850</v>
      </c>
      <c r="D421" s="193">
        <v>11540.25</v>
      </c>
      <c r="E421" s="193">
        <v>22281.25</v>
      </c>
      <c r="F421" s="44">
        <f t="shared" si="72"/>
        <v>193.07424015944196</v>
      </c>
    </row>
    <row r="422" spans="1:6" ht="12.75" customHeight="1" x14ac:dyDescent="0.2">
      <c r="A422" s="62" t="s">
        <v>630</v>
      </c>
      <c r="B422" s="63" t="s">
        <v>851</v>
      </c>
      <c r="C422" s="267" t="s">
        <v>852</v>
      </c>
      <c r="D422" s="59">
        <f>D6+D308</f>
        <v>174032.56</v>
      </c>
      <c r="E422" s="59">
        <f>E6+E308</f>
        <v>115471.85</v>
      </c>
      <c r="F422" s="44">
        <f t="shared" si="72"/>
        <v>66.350716210805615</v>
      </c>
    </row>
    <row r="423" spans="1:6" ht="12.75" customHeight="1" x14ac:dyDescent="0.2">
      <c r="A423" s="62" t="s">
        <v>630</v>
      </c>
      <c r="B423" s="63" t="s">
        <v>853</v>
      </c>
      <c r="C423" s="267" t="s">
        <v>854</v>
      </c>
      <c r="D423" s="59">
        <f t="shared" ref="D423:E423" si="103">D299+D360</f>
        <v>177173.33</v>
      </c>
      <c r="E423" s="59">
        <f t="shared" si="103"/>
        <v>141227.75</v>
      </c>
      <c r="F423" s="44">
        <f t="shared" si="72"/>
        <v>79.711630412997266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3140.7699999999895</v>
      </c>
      <c r="E425" s="59">
        <f t="shared" si="105"/>
        <v>25755.899999999994</v>
      </c>
      <c r="F425" s="44">
        <f t="shared" si="72"/>
        <v>820.05049717107852</v>
      </c>
    </row>
    <row r="426" spans="1:6" ht="12.75" customHeight="1" x14ac:dyDescent="0.2">
      <c r="A426" s="271" t="s">
        <v>859</v>
      </c>
      <c r="B426" s="182" t="s">
        <v>860</v>
      </c>
      <c r="C426" s="272" t="s">
        <v>861</v>
      </c>
      <c r="D426" s="59">
        <f t="shared" ref="D426:E426" si="106">IF(D302-D303+D419-D420&gt;=0,D302-D303+D419-D420,0)</f>
        <v>31271.829999999958</v>
      </c>
      <c r="E426" s="59">
        <f t="shared" si="106"/>
        <v>124991.37</v>
      </c>
      <c r="F426" s="44">
        <f t="shared" si="72"/>
        <v>399.69317433613628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61802.62</v>
      </c>
      <c r="E428" s="80">
        <f t="shared" si="108"/>
        <v>74384.78</v>
      </c>
      <c r="F428" s="60">
        <f t="shared" si="72"/>
        <v>120.35861910061418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31603.97</v>
      </c>
      <c r="E641" s="193">
        <v>31603.97</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174032.56</v>
      </c>
      <c r="E643" s="59">
        <f>E422+E430</f>
        <v>115471.85</v>
      </c>
      <c r="F643" s="44">
        <f t="shared" si="109"/>
        <v>66.350716210805615</v>
      </c>
    </row>
    <row r="644" spans="1:6" ht="12.75" customHeight="1" x14ac:dyDescent="0.2">
      <c r="A644" s="62" t="s">
        <v>630</v>
      </c>
      <c r="B644" s="63" t="s">
        <v>1286</v>
      </c>
      <c r="C644" s="267" t="s">
        <v>1287</v>
      </c>
      <c r="D644" s="59">
        <f>D423+D535</f>
        <v>177173.33</v>
      </c>
      <c r="E644" s="59">
        <f>E423+E535</f>
        <v>141227.75</v>
      </c>
      <c r="F644" s="44">
        <f t="shared" si="109"/>
        <v>79.711630412997266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3140.7699999999895</v>
      </c>
      <c r="E646" s="59">
        <f t="shared" si="164"/>
        <v>25755.899999999994</v>
      </c>
      <c r="F646" s="44">
        <f t="shared" si="109"/>
        <v>820.05049717107852</v>
      </c>
    </row>
    <row r="647" spans="1:6" ht="24" x14ac:dyDescent="0.2">
      <c r="A647" s="271" t="s">
        <v>1292</v>
      </c>
      <c r="B647" s="63" t="s">
        <v>1293</v>
      </c>
      <c r="C647" s="272" t="s">
        <v>1292</v>
      </c>
      <c r="D647" s="59">
        <f>IF(D426-D427+D641-D642&gt;=0,D426-D427+D641-D642,0)</f>
        <v>62875.799999999959</v>
      </c>
      <c r="E647" s="59">
        <f>IF(E426-E427+E641-E642&gt;=0,E426-E427+E641-E642,0)</f>
        <v>156595.34</v>
      </c>
      <c r="F647" s="44">
        <f t="shared" si="109"/>
        <v>249.05502594002797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59735.02999999997</v>
      </c>
      <c r="E649" s="59">
        <f t="shared" si="165"/>
        <v>130839.44</v>
      </c>
      <c r="F649" s="44">
        <f t="shared" si="109"/>
        <v>219.03301965362715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57371.37</v>
      </c>
      <c r="E651" s="195">
        <v>58211.37</v>
      </c>
      <c r="F651" s="60">
        <f t="shared" si="109"/>
        <v>101.46414492106427</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15369.2</v>
      </c>
      <c r="E653" s="193">
        <v>86703.84</v>
      </c>
      <c r="F653" s="44">
        <f t="shared" ref="F653:F740" si="167">IF(D653&lt;&gt;0,IF(E653/D653&gt;=100,"&gt;&gt;100",E653/D653*100),"-")</f>
        <v>564.14022850896595</v>
      </c>
    </row>
    <row r="654" spans="1:6" ht="12.75" customHeight="1" x14ac:dyDescent="0.2">
      <c r="A654" s="62" t="s">
        <v>1305</v>
      </c>
      <c r="B654" s="63" t="s">
        <v>1306</v>
      </c>
      <c r="C654" s="267" t="s">
        <v>1305</v>
      </c>
      <c r="D654" s="193">
        <v>61260.35</v>
      </c>
      <c r="E654" s="193">
        <v>122113.74</v>
      </c>
      <c r="F654" s="44">
        <f t="shared" si="167"/>
        <v>199.33568776541435</v>
      </c>
    </row>
    <row r="655" spans="1:6" ht="12.75" customHeight="1" x14ac:dyDescent="0.2">
      <c r="A655" s="62" t="s">
        <v>1307</v>
      </c>
      <c r="B655" s="63" t="s">
        <v>1308</v>
      </c>
      <c r="C655" s="267" t="s">
        <v>1307</v>
      </c>
      <c r="D655" s="193">
        <v>39960.26</v>
      </c>
      <c r="E655" s="193">
        <v>163246.15</v>
      </c>
      <c r="F655" s="44">
        <f t="shared" si="167"/>
        <v>408.52124085278723</v>
      </c>
    </row>
    <row r="656" spans="1:6" ht="24" x14ac:dyDescent="0.2">
      <c r="A656" s="62">
        <v>11</v>
      </c>
      <c r="B656" s="63" t="s">
        <v>1309</v>
      </c>
      <c r="C656" s="267" t="s">
        <v>1310</v>
      </c>
      <c r="D656" s="59">
        <f t="shared" ref="D656:E656" si="168">+D653+D654-D655</f>
        <v>36669.29</v>
      </c>
      <c r="E656" s="59">
        <f t="shared" si="168"/>
        <v>45571.430000000022</v>
      </c>
      <c r="F656" s="44">
        <f t="shared" si="167"/>
        <v>124.27682673975968</v>
      </c>
    </row>
    <row r="657" spans="1:6" ht="24" x14ac:dyDescent="0.2">
      <c r="A657" s="62" t="s">
        <v>630</v>
      </c>
      <c r="B657" s="63" t="s">
        <v>1311</v>
      </c>
      <c r="C657" s="267" t="s">
        <v>1312</v>
      </c>
      <c r="D657" s="273">
        <v>5</v>
      </c>
      <c r="E657" s="273">
        <v>13</v>
      </c>
      <c r="F657" s="44">
        <f t="shared" si="167"/>
        <v>260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13</v>
      </c>
      <c r="F659" s="44">
        <f t="shared" si="167"/>
        <v>260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67.42</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5954.95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65392.5</v>
      </c>
      <c r="E669" s="193">
        <v>69644.37</v>
      </c>
      <c r="F669" s="44">
        <f t="shared" si="167"/>
        <v>106.50207592613832</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30000</v>
      </c>
      <c r="E674" s="193"/>
      <c r="F674" s="44">
        <f t="shared" si="167"/>
        <v>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19110.97</v>
      </c>
      <c r="E702" s="191"/>
      <c r="F702" s="70">
        <f t="shared" si="167"/>
        <v>0</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223.08</v>
      </c>
      <c r="E734" s="191">
        <v>314.5</v>
      </c>
      <c r="F734" s="70">
        <f t="shared" si="167"/>
        <v>140.98081405773712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475.56</v>
      </c>
      <c r="F741" s="70" t="str">
        <f t="shared" ref="F741:F1006" si="169">IF(D741&lt;&gt;0,IF(E741/D741&gt;=100,"&gt;&gt;100",E741/D741*100),"-")</f>
        <v>-</v>
      </c>
    </row>
    <row r="742" spans="1:6" ht="12.75" customHeight="1" x14ac:dyDescent="0.2">
      <c r="A742" s="69" t="s">
        <v>1462</v>
      </c>
      <c r="B742" s="64" t="s">
        <v>1463</v>
      </c>
      <c r="C742" s="301" t="s">
        <v>1462</v>
      </c>
      <c r="D742" s="191">
        <v>0</v>
      </c>
      <c r="E742" s="191">
        <v>445.74</v>
      </c>
      <c r="F742" s="70" t="str">
        <f t="shared" si="169"/>
        <v>-</v>
      </c>
    </row>
    <row r="743" spans="1:6" ht="12.75" customHeight="1" x14ac:dyDescent="0.2">
      <c r="A743" s="69" t="s">
        <v>1464</v>
      </c>
      <c r="B743" s="64" t="s">
        <v>1465</v>
      </c>
      <c r="C743" s="300" t="s">
        <v>1464</v>
      </c>
      <c r="D743" s="191">
        <v>0</v>
      </c>
      <c r="E743" s="191"/>
      <c r="F743" s="70" t="str">
        <f t="shared" ref="F743:F744" si="170">IF(D743&lt;&gt;0,IF(E743/D743&gt;=100,"&gt;&gt;100",E743/D743*100),"-")</f>
        <v>-</v>
      </c>
    </row>
    <row r="744" spans="1:6" ht="12.75" customHeight="1" x14ac:dyDescent="0.2">
      <c r="A744" s="69" t="s">
        <v>1466</v>
      </c>
      <c r="B744" s="64" t="s">
        <v>1467</v>
      </c>
      <c r="C744" s="300" t="s">
        <v>1466</v>
      </c>
      <c r="D744" s="191">
        <v>0</v>
      </c>
      <c r="E744" s="191">
        <v>441.86</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139.38999999999999</v>
      </c>
      <c r="E777" s="191">
        <v>59.74</v>
      </c>
      <c r="F777" s="70">
        <f t="shared" si="169"/>
        <v>42.858167730827176</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3986.79</v>
      </c>
      <c r="E785" s="191"/>
      <c r="F785" s="70">
        <f t="shared" si="169"/>
        <v>0</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200</v>
      </c>
      <c r="E844" s="193">
        <v>600</v>
      </c>
      <c r="F844" s="44">
        <f t="shared" si="169"/>
        <v>300</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1194.48</v>
      </c>
      <c r="E846" s="193">
        <v>1500</v>
      </c>
      <c r="F846" s="44">
        <f t="shared" si="169"/>
        <v>125.57765722322685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663.62</v>
      </c>
      <c r="E848" s="193">
        <v>200</v>
      </c>
      <c r="F848" s="44">
        <f t="shared" si="169"/>
        <v>30.137729423465238</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19503.740000000002</v>
      </c>
      <c r="E850" s="193">
        <v>21950.19</v>
      </c>
      <c r="F850" s="44">
        <f t="shared" si="169"/>
        <v>112.54349165852291</v>
      </c>
    </row>
    <row r="851" spans="1:6" ht="12.75" customHeight="1" x14ac:dyDescent="0.2">
      <c r="A851" s="62">
        <v>37221</v>
      </c>
      <c r="B851" s="63" t="s">
        <v>1679</v>
      </c>
      <c r="C851" s="267" t="s">
        <v>1680</v>
      </c>
      <c r="D851" s="193">
        <v>0</v>
      </c>
      <c r="E851" s="193">
        <v>2239.52</v>
      </c>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184990.99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125750.21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102250.53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35955.06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34561.839999999997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317.5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59.74</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26489.71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4866.68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23145.41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354.27</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153966.73000000001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131521.32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52146.17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46763.81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407.77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159.30000000000001</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25719.41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5718.99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605.87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22445.41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156774.47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153114.99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150225.96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552.11</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6.15</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545.96</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149027.64000000001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3420.44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145607.20000000001</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126.32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126.32</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331.81</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331.81</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188.08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188.08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2534.7600000000002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700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1834.76</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354.27</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3659.48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3659.48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36758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Bolješić</cp:lastModifiedBy>
  <cp:lastPrinted>2025-04-09T13:02:36Z</cp:lastPrinted>
  <dcterms:created xsi:type="dcterms:W3CDTF">2022-04-01T05:14:30Z</dcterms:created>
  <dcterms:modified xsi:type="dcterms:W3CDTF">2025-04-09T13:02:52Z</dcterms:modified>
</cp:coreProperties>
</file>