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Dokumenti\K N J I G O V O D S T V O\OBRASCI - knjigovodstvo\2024. god\4. kvartal\"/>
    </mc:Choice>
  </mc:AlternateContent>
  <xr:revisionPtr revIDLastSave="0" documentId="13_ncr:1_{0C3CB397-964D-4116-A00D-BCBAA5056F6A}" xr6:coauthVersionLast="47" xr6:coauthVersionMax="47" xr10:uidLastSave="{00000000-0000-0000-0000-000000000000}"/>
  <workbookProtection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E306" i="9"/>
  <c r="B306" i="9" s="1"/>
  <c r="H305" i="9"/>
  <c r="G305" i="9"/>
  <c r="F305" i="9"/>
  <c r="H304" i="9"/>
  <c r="G304" i="9"/>
  <c r="F304" i="9"/>
  <c r="E304" i="9"/>
  <c r="B304" i="9" s="1"/>
  <c r="H303" i="9"/>
  <c r="G303" i="9"/>
  <c r="F303" i="9"/>
  <c r="E303" i="9"/>
  <c r="B303" i="9" s="1"/>
  <c r="H302" i="9"/>
  <c r="G302" i="9"/>
  <c r="F302" i="9"/>
  <c r="E302" i="9"/>
  <c r="B302" i="9" s="1"/>
  <c r="H301" i="9"/>
  <c r="G301" i="9"/>
  <c r="F301" i="9"/>
  <c r="H300" i="9"/>
  <c r="G300" i="9"/>
  <c r="F300" i="9"/>
  <c r="H299" i="9"/>
  <c r="G299" i="9"/>
  <c r="F299" i="9"/>
  <c r="H298" i="9"/>
  <c r="G298" i="9"/>
  <c r="F298" i="9"/>
  <c r="E298" i="9"/>
  <c r="B298" i="9" s="1"/>
  <c r="H297" i="9"/>
  <c r="G297" i="9"/>
  <c r="F297" i="9"/>
  <c r="H296" i="9"/>
  <c r="G296" i="9"/>
  <c r="F296" i="9"/>
  <c r="H295" i="9"/>
  <c r="G295" i="9"/>
  <c r="F295" i="9"/>
  <c r="H294" i="9"/>
  <c r="G294" i="9"/>
  <c r="F294" i="9"/>
  <c r="E294" i="9"/>
  <c r="B294" i="9" s="1"/>
  <c r="H293" i="9"/>
  <c r="G293" i="9"/>
  <c r="F293" i="9"/>
  <c r="H292" i="9"/>
  <c r="G292" i="9"/>
  <c r="F292" i="9"/>
  <c r="E292" i="9"/>
  <c r="B292" i="9" s="1"/>
  <c r="F291" i="9"/>
  <c r="F290" i="9"/>
  <c r="H289" i="9"/>
  <c r="G289" i="9"/>
  <c r="F289" i="9"/>
  <c r="H288" i="9"/>
  <c r="G288" i="9"/>
  <c r="E288" i="9" s="1"/>
  <c r="F288" i="9"/>
  <c r="H287" i="9"/>
  <c r="G287" i="9"/>
  <c r="F287" i="9"/>
  <c r="E287" i="9"/>
  <c r="B287" i="9" s="1"/>
  <c r="H286" i="9"/>
  <c r="G286" i="9"/>
  <c r="F286" i="9"/>
  <c r="F285" i="9"/>
  <c r="H284" i="9"/>
  <c r="G284" i="9"/>
  <c r="F284" i="9"/>
  <c r="H283" i="9"/>
  <c r="G283" i="9"/>
  <c r="F283" i="9"/>
  <c r="H282" i="9"/>
  <c r="G282" i="9"/>
  <c r="F282" i="9"/>
  <c r="F281" i="9"/>
  <c r="F280" i="9"/>
  <c r="F279" i="9"/>
  <c r="F278" i="9"/>
  <c r="F277" i="9"/>
  <c r="F276" i="9"/>
  <c r="L275" i="9"/>
  <c r="F275" i="9" s="1"/>
  <c r="H275" i="9"/>
  <c r="F274" i="9"/>
  <c r="I273" i="9"/>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F158" i="9"/>
  <c r="E158" i="9"/>
  <c r="B158" i="9" s="1"/>
  <c r="H157" i="9"/>
  <c r="G157" i="9"/>
  <c r="F157" i="9"/>
  <c r="H156" i="9"/>
  <c r="G156" i="9"/>
  <c r="F156" i="9"/>
  <c r="E156" i="9"/>
  <c r="B156" i="9" s="1"/>
  <c r="H155" i="9"/>
  <c r="G155" i="9"/>
  <c r="F155" i="9"/>
  <c r="E155" i="9"/>
  <c r="B155" i="9"/>
  <c r="H154" i="9"/>
  <c r="G154" i="9"/>
  <c r="F154" i="9"/>
  <c r="E154" i="9"/>
  <c r="B154" i="9" s="1"/>
  <c r="H153" i="9"/>
  <c r="G153" i="9"/>
  <c r="F153" i="9"/>
  <c r="H152" i="9"/>
  <c r="G152" i="9"/>
  <c r="F152" i="9"/>
  <c r="E152" i="9"/>
  <c r="B152" i="9" s="1"/>
  <c r="H151" i="9"/>
  <c r="G151" i="9"/>
  <c r="F151" i="9"/>
  <c r="H150" i="9"/>
  <c r="G150" i="9"/>
  <c r="F150" i="9"/>
  <c r="E150" i="9"/>
  <c r="B150" i="9" s="1"/>
  <c r="H149" i="9"/>
  <c r="G149" i="9"/>
  <c r="F149" i="9"/>
  <c r="H148" i="9"/>
  <c r="G148" i="9"/>
  <c r="F148" i="9"/>
  <c r="E148" i="9"/>
  <c r="B148" i="9" s="1"/>
  <c r="H147" i="9"/>
  <c r="G147" i="9"/>
  <c r="F147" i="9"/>
  <c r="E147" i="9"/>
  <c r="B147" i="9"/>
  <c r="H146" i="9"/>
  <c r="G146" i="9"/>
  <c r="F146" i="9"/>
  <c r="E146" i="9"/>
  <c r="B146" i="9" s="1"/>
  <c r="H145" i="9"/>
  <c r="G145" i="9"/>
  <c r="F145" i="9"/>
  <c r="H144" i="9"/>
  <c r="G144" i="9"/>
  <c r="F144" i="9"/>
  <c r="E144" i="9"/>
  <c r="B144" i="9" s="1"/>
  <c r="F143" i="9"/>
  <c r="H142" i="9"/>
  <c r="G142" i="9"/>
  <c r="F142" i="9"/>
  <c r="E142" i="9"/>
  <c r="B142" i="9" s="1"/>
  <c r="H141" i="9"/>
  <c r="G141" i="9"/>
  <c r="F141" i="9"/>
  <c r="E141" i="9"/>
  <c r="B141" i="9" s="1"/>
  <c r="H140" i="9"/>
  <c r="G140" i="9"/>
  <c r="F140" i="9"/>
  <c r="E140" i="9"/>
  <c r="B140" i="9" s="1"/>
  <c r="H139" i="9"/>
  <c r="G139" i="9"/>
  <c r="F139" i="9"/>
  <c r="E139" i="9"/>
  <c r="B139" i="9"/>
  <c r="H138" i="9"/>
  <c r="G138" i="9"/>
  <c r="F138" i="9"/>
  <c r="E138" i="9"/>
  <c r="B138" i="9" s="1"/>
  <c r="H137" i="9"/>
  <c r="G137" i="9"/>
  <c r="F137" i="9"/>
  <c r="H136" i="9"/>
  <c r="G136" i="9"/>
  <c r="F136" i="9"/>
  <c r="E136" i="9"/>
  <c r="B136" i="9" s="1"/>
  <c r="H135" i="9"/>
  <c r="G135" i="9"/>
  <c r="F135" i="9"/>
  <c r="H134" i="9"/>
  <c r="G134" i="9"/>
  <c r="F134" i="9"/>
  <c r="E134" i="9"/>
  <c r="B134" i="9" s="1"/>
  <c r="H133" i="9"/>
  <c r="G133" i="9"/>
  <c r="F133" i="9"/>
  <c r="E133" i="9"/>
  <c r="B133" i="9" s="1"/>
  <c r="H132" i="9"/>
  <c r="G132" i="9"/>
  <c r="F132" i="9"/>
  <c r="E132" i="9"/>
  <c r="B132" i="9"/>
  <c r="H131" i="9"/>
  <c r="G131" i="9"/>
  <c r="F131" i="9"/>
  <c r="E131" i="9"/>
  <c r="B131" i="9" s="1"/>
  <c r="H130" i="9"/>
  <c r="G130" i="9"/>
  <c r="F130" i="9"/>
  <c r="H129" i="9"/>
  <c r="G129" i="9"/>
  <c r="F129" i="9"/>
  <c r="E129" i="9"/>
  <c r="B129" i="9" s="1"/>
  <c r="H128" i="9"/>
  <c r="G128" i="9"/>
  <c r="F128" i="9"/>
  <c r="H127" i="9"/>
  <c r="G127" i="9"/>
  <c r="F127" i="9"/>
  <c r="E127" i="9"/>
  <c r="B127" i="9" s="1"/>
  <c r="H126" i="9"/>
  <c r="G126" i="9"/>
  <c r="F126" i="9"/>
  <c r="H125" i="9"/>
  <c r="G125" i="9"/>
  <c r="F125" i="9"/>
  <c r="E125" i="9"/>
  <c r="B125" i="9" s="1"/>
  <c r="H124" i="9"/>
  <c r="G124" i="9"/>
  <c r="F124" i="9"/>
  <c r="H123" i="9"/>
  <c r="G123" i="9"/>
  <c r="F123" i="9"/>
  <c r="E123" i="9"/>
  <c r="B123" i="9" s="1"/>
  <c r="H122" i="9"/>
  <c r="G122" i="9"/>
  <c r="F122" i="9"/>
  <c r="H121" i="9"/>
  <c r="G121" i="9"/>
  <c r="F121" i="9"/>
  <c r="E121" i="9"/>
  <c r="B121" i="9" s="1"/>
  <c r="H120" i="9"/>
  <c r="G120" i="9"/>
  <c r="F120" i="9"/>
  <c r="H119" i="9"/>
  <c r="G119" i="9"/>
  <c r="F119" i="9"/>
  <c r="E119" i="9"/>
  <c r="B119" i="9" s="1"/>
  <c r="H118" i="9"/>
  <c r="G118" i="9"/>
  <c r="F118" i="9"/>
  <c r="H117" i="9"/>
  <c r="G117" i="9"/>
  <c r="F117" i="9"/>
  <c r="E117" i="9"/>
  <c r="B117" i="9"/>
  <c r="H116" i="9"/>
  <c r="G116" i="9"/>
  <c r="F116" i="9"/>
  <c r="E116" i="9"/>
  <c r="B116" i="9" s="1"/>
  <c r="H115" i="9"/>
  <c r="G115" i="9"/>
  <c r="F115" i="9"/>
  <c r="E115" i="9"/>
  <c r="B115" i="9"/>
  <c r="H114" i="9"/>
  <c r="G114" i="9"/>
  <c r="F114" i="9"/>
  <c r="E114" i="9"/>
  <c r="B114" i="9" s="1"/>
  <c r="H113" i="9"/>
  <c r="G113" i="9"/>
  <c r="F113" i="9"/>
  <c r="H112" i="9"/>
  <c r="G112" i="9"/>
  <c r="F112" i="9"/>
  <c r="E112" i="9"/>
  <c r="B112" i="9" s="1"/>
  <c r="H111" i="9"/>
  <c r="G111" i="9"/>
  <c r="F111" i="9"/>
  <c r="E111" i="9"/>
  <c r="B111" i="9"/>
  <c r="H110" i="9"/>
  <c r="G110" i="9"/>
  <c r="F110" i="9"/>
  <c r="E110" i="9"/>
  <c r="B110" i="9" s="1"/>
  <c r="H109" i="9"/>
  <c r="G109" i="9"/>
  <c r="F109" i="9"/>
  <c r="E109" i="9"/>
  <c r="B109" i="9"/>
  <c r="H108" i="9"/>
  <c r="G108" i="9"/>
  <c r="F108" i="9"/>
  <c r="E108" i="9"/>
  <c r="B108" i="9" s="1"/>
  <c r="H107" i="9"/>
  <c r="G107" i="9"/>
  <c r="F107" i="9"/>
  <c r="H106" i="9"/>
  <c r="G106" i="9"/>
  <c r="F106" i="9"/>
  <c r="E106" i="9"/>
  <c r="B106" i="9" s="1"/>
  <c r="H105" i="9"/>
  <c r="G105" i="9"/>
  <c r="F105" i="9"/>
  <c r="E105" i="9"/>
  <c r="B105" i="9"/>
  <c r="H104" i="9"/>
  <c r="G104" i="9"/>
  <c r="F104" i="9"/>
  <c r="E104" i="9"/>
  <c r="B104" i="9" s="1"/>
  <c r="H103" i="9"/>
  <c r="G103" i="9"/>
  <c r="F103" i="9"/>
  <c r="H102" i="9"/>
  <c r="G102" i="9"/>
  <c r="F102" i="9"/>
  <c r="E102" i="9"/>
  <c r="B102" i="9" s="1"/>
  <c r="H101" i="9"/>
  <c r="G101" i="9"/>
  <c r="F101" i="9"/>
  <c r="H100" i="9"/>
  <c r="G100" i="9"/>
  <c r="F100" i="9"/>
  <c r="E100" i="9"/>
  <c r="B100" i="9" s="1"/>
  <c r="H99" i="9"/>
  <c r="G99" i="9"/>
  <c r="F99" i="9"/>
  <c r="H98" i="9"/>
  <c r="G98" i="9"/>
  <c r="F98" i="9"/>
  <c r="E98" i="9"/>
  <c r="B98" i="9" s="1"/>
  <c r="H97" i="9"/>
  <c r="G97" i="9"/>
  <c r="F97" i="9"/>
  <c r="H96" i="9"/>
  <c r="G96" i="9"/>
  <c r="F96" i="9"/>
  <c r="E96" i="9"/>
  <c r="B96" i="9" s="1"/>
  <c r="H95" i="9"/>
  <c r="G95" i="9"/>
  <c r="F95" i="9"/>
  <c r="E95" i="9"/>
  <c r="B95" i="9"/>
  <c r="H94" i="9"/>
  <c r="G94" i="9"/>
  <c r="F94" i="9"/>
  <c r="E94" i="9"/>
  <c r="B94" i="9" s="1"/>
  <c r="H93" i="9"/>
  <c r="G93" i="9"/>
  <c r="F93" i="9"/>
  <c r="H92" i="9"/>
  <c r="G92" i="9"/>
  <c r="F92" i="9"/>
  <c r="E92" i="9"/>
  <c r="B92" i="9" s="1"/>
  <c r="H91" i="9"/>
  <c r="G91" i="9"/>
  <c r="F91" i="9"/>
  <c r="H90" i="9"/>
  <c r="G90" i="9"/>
  <c r="F90" i="9"/>
  <c r="E90" i="9"/>
  <c r="B90" i="9" s="1"/>
  <c r="H89" i="9"/>
  <c r="G89" i="9"/>
  <c r="F89" i="9"/>
  <c r="E89" i="9"/>
  <c r="B89" i="9"/>
  <c r="H88" i="9"/>
  <c r="G88" i="9"/>
  <c r="F88" i="9"/>
  <c r="E88" i="9"/>
  <c r="B88" i="9" s="1"/>
  <c r="H87" i="9"/>
  <c r="G87" i="9"/>
  <c r="F87" i="9"/>
  <c r="H86" i="9"/>
  <c r="G86" i="9"/>
  <c r="F86" i="9"/>
  <c r="E86" i="9"/>
  <c r="B86" i="9" s="1"/>
  <c r="H85" i="9"/>
  <c r="G85" i="9"/>
  <c r="F85" i="9"/>
  <c r="H84" i="9"/>
  <c r="G84" i="9"/>
  <c r="F84" i="9"/>
  <c r="E84" i="9"/>
  <c r="B84" i="9" s="1"/>
  <c r="H83" i="9"/>
  <c r="G83" i="9"/>
  <c r="F83" i="9"/>
  <c r="H82" i="9"/>
  <c r="G82" i="9"/>
  <c r="F82" i="9"/>
  <c r="E82" i="9"/>
  <c r="B82" i="9" s="1"/>
  <c r="H81" i="9"/>
  <c r="G81" i="9"/>
  <c r="F81" i="9"/>
  <c r="H80" i="9"/>
  <c r="G80" i="9"/>
  <c r="F80" i="9"/>
  <c r="E80" i="9"/>
  <c r="B80" i="9" s="1"/>
  <c r="H79" i="9"/>
  <c r="G79" i="9"/>
  <c r="F79" i="9"/>
  <c r="H78" i="9"/>
  <c r="G78" i="9"/>
  <c r="F78" i="9"/>
  <c r="E78" i="9"/>
  <c r="B78" i="9" s="1"/>
  <c r="H77" i="9"/>
  <c r="G77" i="9"/>
  <c r="F77" i="9"/>
  <c r="H76" i="9"/>
  <c r="G76" i="9"/>
  <c r="F76" i="9"/>
  <c r="E76" i="9"/>
  <c r="B76" i="9" s="1"/>
  <c r="H75" i="9"/>
  <c r="G75" i="9"/>
  <c r="F75" i="9"/>
  <c r="H74" i="9"/>
  <c r="G74" i="9"/>
  <c r="F74" i="9"/>
  <c r="E74" i="9"/>
  <c r="B74" i="9" s="1"/>
  <c r="H73" i="9"/>
  <c r="G73" i="9"/>
  <c r="F73" i="9"/>
  <c r="H72" i="9"/>
  <c r="G72" i="9"/>
  <c r="F72" i="9"/>
  <c r="E72" i="9"/>
  <c r="B72" i="9" s="1"/>
  <c r="H71" i="9"/>
  <c r="G71" i="9"/>
  <c r="F71" i="9"/>
  <c r="H70" i="9"/>
  <c r="G70" i="9"/>
  <c r="F70" i="9"/>
  <c r="E70" i="9"/>
  <c r="B70" i="9" s="1"/>
  <c r="H69" i="9"/>
  <c r="G69" i="9"/>
  <c r="F69" i="9"/>
  <c r="H68" i="9"/>
  <c r="G68" i="9"/>
  <c r="F68" i="9"/>
  <c r="H67" i="9"/>
  <c r="G67" i="9"/>
  <c r="F67" i="9"/>
  <c r="H66" i="9"/>
  <c r="G66" i="9"/>
  <c r="F66" i="9"/>
  <c r="E66" i="9"/>
  <c r="B66" i="9" s="1"/>
  <c r="H65" i="9"/>
  <c r="G65" i="9"/>
  <c r="F65" i="9"/>
  <c r="H64" i="9"/>
  <c r="G64" i="9"/>
  <c r="F64" i="9"/>
  <c r="E64" i="9"/>
  <c r="B64" i="9" s="1"/>
  <c r="H63" i="9"/>
  <c r="G63" i="9"/>
  <c r="F63" i="9"/>
  <c r="H62" i="9"/>
  <c r="G62" i="9"/>
  <c r="F62" i="9"/>
  <c r="E62" i="9"/>
  <c r="B62" i="9" s="1"/>
  <c r="H61" i="9"/>
  <c r="G61" i="9"/>
  <c r="F61" i="9"/>
  <c r="H60" i="9"/>
  <c r="G60" i="9"/>
  <c r="F60" i="9"/>
  <c r="E60" i="9"/>
  <c r="B60" i="9" s="1"/>
  <c r="H59" i="9"/>
  <c r="G59" i="9"/>
  <c r="F59" i="9"/>
  <c r="H58" i="9"/>
  <c r="G58" i="9"/>
  <c r="F58" i="9"/>
  <c r="E58" i="9"/>
  <c r="B58" i="9" s="1"/>
  <c r="H57" i="9"/>
  <c r="G57" i="9"/>
  <c r="F57" i="9"/>
  <c r="H56" i="9"/>
  <c r="G56" i="9"/>
  <c r="F56" i="9"/>
  <c r="E56" i="9"/>
  <c r="B56" i="9" s="1"/>
  <c r="H55" i="9"/>
  <c r="G55" i="9"/>
  <c r="F55" i="9"/>
  <c r="H54" i="9"/>
  <c r="G54" i="9"/>
  <c r="F54" i="9"/>
  <c r="E54" i="9"/>
  <c r="B54" i="9" s="1"/>
  <c r="H53" i="9"/>
  <c r="G53" i="9"/>
  <c r="F53" i="9"/>
  <c r="H52" i="9"/>
  <c r="G52" i="9"/>
  <c r="F52" i="9"/>
  <c r="E52" i="9"/>
  <c r="B52" i="9" s="1"/>
  <c r="H51" i="9"/>
  <c r="G51" i="9"/>
  <c r="F51" i="9"/>
  <c r="H50" i="9"/>
  <c r="G50" i="9"/>
  <c r="F50" i="9"/>
  <c r="E50" i="9"/>
  <c r="B50" i="9" s="1"/>
  <c r="H49" i="9"/>
  <c r="G49" i="9"/>
  <c r="F49" i="9"/>
  <c r="H48" i="9"/>
  <c r="G48" i="9"/>
  <c r="F48" i="9"/>
  <c r="E48" i="9"/>
  <c r="B48" i="9" s="1"/>
  <c r="H47" i="9"/>
  <c r="G47" i="9"/>
  <c r="F47" i="9"/>
  <c r="H46" i="9"/>
  <c r="G46" i="9"/>
  <c r="F46" i="9"/>
  <c r="E46" i="9"/>
  <c r="B46" i="9" s="1"/>
  <c r="H45" i="9"/>
  <c r="G45" i="9"/>
  <c r="F45" i="9"/>
  <c r="H44" i="9"/>
  <c r="G44" i="9"/>
  <c r="F44" i="9"/>
  <c r="E44" i="9"/>
  <c r="B44" i="9" s="1"/>
  <c r="H43" i="9"/>
  <c r="G43" i="9"/>
  <c r="F43" i="9"/>
  <c r="H42" i="9"/>
  <c r="G42" i="9"/>
  <c r="F42" i="9"/>
  <c r="E42" i="9"/>
  <c r="B42" i="9" s="1"/>
  <c r="H41" i="9"/>
  <c r="G41" i="9"/>
  <c r="F41" i="9"/>
  <c r="H40" i="9"/>
  <c r="G40" i="9"/>
  <c r="F40" i="9"/>
  <c r="E40" i="9"/>
  <c r="B40" i="9" s="1"/>
  <c r="H39" i="9"/>
  <c r="G39" i="9"/>
  <c r="F39" i="9"/>
  <c r="H38" i="9"/>
  <c r="G38" i="9"/>
  <c r="F38" i="9"/>
  <c r="E38" i="9"/>
  <c r="B38" i="9" s="1"/>
  <c r="H37" i="9"/>
  <c r="G37" i="9"/>
  <c r="F37" i="9"/>
  <c r="H36" i="9"/>
  <c r="G36" i="9"/>
  <c r="F36" i="9"/>
  <c r="E36" i="9"/>
  <c r="B36" i="9" s="1"/>
  <c r="H35" i="9"/>
  <c r="G35" i="9"/>
  <c r="F35" i="9"/>
  <c r="H34" i="9"/>
  <c r="G34" i="9"/>
  <c r="F34" i="9"/>
  <c r="E34" i="9"/>
  <c r="B34" i="9" s="1"/>
  <c r="H33" i="9"/>
  <c r="G33" i="9"/>
  <c r="F33" i="9"/>
  <c r="H32" i="9"/>
  <c r="G32" i="9"/>
  <c r="F32" i="9"/>
  <c r="E32" i="9"/>
  <c r="B32" i="9" s="1"/>
  <c r="H31" i="9"/>
  <c r="G31" i="9"/>
  <c r="F31" i="9"/>
  <c r="H30" i="9"/>
  <c r="G30" i="9"/>
  <c r="F30" i="9"/>
  <c r="E30" i="9"/>
  <c r="B30" i="9" s="1"/>
  <c r="H29" i="9"/>
  <c r="G29" i="9"/>
  <c r="F29" i="9"/>
  <c r="H28" i="9"/>
  <c r="G28" i="9"/>
  <c r="F28" i="9"/>
  <c r="H27" i="9"/>
  <c r="G27" i="9"/>
  <c r="F27" i="9"/>
  <c r="H26" i="9"/>
  <c r="G26" i="9"/>
  <c r="F26" i="9"/>
  <c r="E26" i="9"/>
  <c r="B26" i="9" s="1"/>
  <c r="H25" i="9"/>
  <c r="G25" i="9"/>
  <c r="F25" i="9"/>
  <c r="H24" i="9"/>
  <c r="G24" i="9"/>
  <c r="F24" i="9"/>
  <c r="E24" i="9"/>
  <c r="B24" i="9" s="1"/>
  <c r="H23" i="9"/>
  <c r="G23" i="9"/>
  <c r="F23" i="9"/>
  <c r="H22" i="9"/>
  <c r="G22" i="9"/>
  <c r="F22" i="9"/>
  <c r="F21" i="9"/>
  <c r="F4" i="9"/>
  <c r="O3" i="9"/>
  <c r="G275" i="9" s="1"/>
  <c r="E275" i="9" s="1"/>
  <c r="I3" i="9"/>
  <c r="H3" i="9"/>
  <c r="G3" i="9"/>
  <c r="D101" i="8"/>
  <c r="C1576" i="1" s="1"/>
  <c r="H1576" i="1" s="1"/>
  <c r="D95" i="8"/>
  <c r="D90" i="8"/>
  <c r="C1565" i="1" s="1"/>
  <c r="D85" i="8"/>
  <c r="D80" i="8"/>
  <c r="D75" i="8"/>
  <c r="D70" i="8"/>
  <c r="D65" i="8"/>
  <c r="D60" i="8"/>
  <c r="D55" i="8"/>
  <c r="D50" i="8"/>
  <c r="D49" i="8" s="1"/>
  <c r="C1524" i="1" s="1"/>
  <c r="H1524" i="1" s="1"/>
  <c r="D44" i="8"/>
  <c r="D36" i="8"/>
  <c r="D26" i="8"/>
  <c r="D24" i="8" s="1"/>
  <c r="D18" i="8"/>
  <c r="D8" i="8"/>
  <c r="D6" i="8" s="1"/>
  <c r="C1481" i="1"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E129" i="6"/>
  <c r="D1423" i="1" s="1"/>
  <c r="F128" i="6"/>
  <c r="F127" i="6"/>
  <c r="F126" i="6"/>
  <c r="F125" i="6"/>
  <c r="F124" i="6"/>
  <c r="F123" i="6"/>
  <c r="E122" i="6"/>
  <c r="D122" i="6"/>
  <c r="F122" i="6" s="1"/>
  <c r="F121" i="6"/>
  <c r="F120" i="6"/>
  <c r="F119" i="6"/>
  <c r="E118" i="6"/>
  <c r="D118" i="6"/>
  <c r="F118" i="6" s="1"/>
  <c r="F117" i="6"/>
  <c r="F116" i="6"/>
  <c r="E115" i="6"/>
  <c r="D115" i="6"/>
  <c r="D114"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D89" i="6" s="1"/>
  <c r="E89" i="6"/>
  <c r="D1383" i="1"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E35"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D245" i="5"/>
  <c r="F245" i="5" s="1"/>
  <c r="F244" i="5"/>
  <c r="F243" i="5"/>
  <c r="E242" i="5"/>
  <c r="D242" i="5"/>
  <c r="F242" i="5" s="1"/>
  <c r="F241" i="5"/>
  <c r="F240" i="5"/>
  <c r="E239" i="5"/>
  <c r="D1216" i="1"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308" i="9" s="1"/>
  <c r="D180" i="5"/>
  <c r="F179" i="5"/>
  <c r="F178"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1065" i="1" s="1"/>
  <c r="F86" i="5"/>
  <c r="F85" i="5"/>
  <c r="F84" i="5"/>
  <c r="F83" i="5"/>
  <c r="F82" i="5"/>
  <c r="F81" i="5"/>
  <c r="F80" i="5"/>
  <c r="E79" i="5"/>
  <c r="D79" i="5"/>
  <c r="F79" i="5" s="1"/>
  <c r="D78" i="5"/>
  <c r="F77" i="5"/>
  <c r="F76" i="5"/>
  <c r="F75" i="5"/>
  <c r="F74" i="5"/>
  <c r="F73" i="5"/>
  <c r="F72" i="5"/>
  <c r="F71" i="5"/>
  <c r="E70" i="5"/>
  <c r="D1048" i="1" s="1"/>
  <c r="D70" i="5"/>
  <c r="D69" i="5" s="1"/>
  <c r="E69" i="5"/>
  <c r="D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78" i="1" s="1"/>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5" i="4"/>
  <c r="F354" i="4"/>
  <c r="F353" i="4"/>
  <c r="E352" i="4"/>
  <c r="D352" i="4"/>
  <c r="D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D263" i="4"/>
  <c r="F262" i="4"/>
  <c r="F261" i="4"/>
  <c r="F260" i="4"/>
  <c r="E259" i="4"/>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D120" i="1" s="1"/>
  <c r="F123" i="4"/>
  <c r="F122" i="4"/>
  <c r="F121"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5" i="1"/>
  <c r="C1574" i="1"/>
  <c r="C1573" i="1"/>
  <c r="C1572" i="1"/>
  <c r="C1571" i="1"/>
  <c r="C1570" i="1"/>
  <c r="C1569" i="1"/>
  <c r="C1568" i="1"/>
  <c r="C1567" i="1"/>
  <c r="C1566" i="1"/>
  <c r="C1564" i="1"/>
  <c r="H1564" i="1" s="1"/>
  <c r="C1563" i="1"/>
  <c r="C1562" i="1"/>
  <c r="C1561" i="1"/>
  <c r="C1560" i="1"/>
  <c r="H1560" i="1" s="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H1534" i="1" s="1"/>
  <c r="C1533" i="1"/>
  <c r="C1532" i="1"/>
  <c r="H1532" i="1" s="1"/>
  <c r="C1531" i="1"/>
  <c r="C1530" i="1"/>
  <c r="H1530" i="1" s="1"/>
  <c r="C1529" i="1"/>
  <c r="C1528" i="1"/>
  <c r="C1527" i="1"/>
  <c r="C1526" i="1"/>
  <c r="C1523" i="1"/>
  <c r="C1522" i="1"/>
  <c r="C1521" i="1"/>
  <c r="C1520" i="1"/>
  <c r="C1519" i="1"/>
  <c r="C1516" i="1"/>
  <c r="C1515" i="1"/>
  <c r="C1514" i="1"/>
  <c r="C1513" i="1"/>
  <c r="C1512" i="1"/>
  <c r="C1511" i="1"/>
  <c r="C1510" i="1"/>
  <c r="C1509" i="1"/>
  <c r="C1508" i="1"/>
  <c r="H1508" i="1" s="1"/>
  <c r="C1507" i="1"/>
  <c r="C1506" i="1"/>
  <c r="H1506" i="1" s="1"/>
  <c r="C1505" i="1"/>
  <c r="C1504" i="1"/>
  <c r="C1503" i="1"/>
  <c r="C1502" i="1"/>
  <c r="H1502" i="1" s="1"/>
  <c r="C1501" i="1"/>
  <c r="C1500" i="1"/>
  <c r="C1499" i="1"/>
  <c r="C1498" i="1"/>
  <c r="C1497" i="1"/>
  <c r="C1496" i="1"/>
  <c r="C1495" i="1"/>
  <c r="C1494" i="1"/>
  <c r="C1493" i="1"/>
  <c r="C1492" i="1"/>
  <c r="H1492" i="1" s="1"/>
  <c r="C1491" i="1"/>
  <c r="C1490" i="1"/>
  <c r="C1489" i="1"/>
  <c r="C1488" i="1"/>
  <c r="C1487" i="1"/>
  <c r="C1486" i="1"/>
  <c r="C1485" i="1"/>
  <c r="C1484" i="1"/>
  <c r="H1484" i="1" s="1"/>
  <c r="C1483" i="1"/>
  <c r="C1482" i="1"/>
  <c r="C1480" i="1"/>
  <c r="G1480" i="1" s="1"/>
  <c r="D1479" i="1"/>
  <c r="C1479" i="1"/>
  <c r="D1478" i="1"/>
  <c r="C1478" i="1"/>
  <c r="D1477" i="1"/>
  <c r="C1477" i="1"/>
  <c r="D1476" i="1"/>
  <c r="C1476" i="1"/>
  <c r="D1475" i="1"/>
  <c r="C1475" i="1"/>
  <c r="D1474" i="1"/>
  <c r="C1474" i="1"/>
  <c r="D1473" i="1"/>
  <c r="C1473" i="1"/>
  <c r="J1473" i="1" s="1"/>
  <c r="D1472" i="1"/>
  <c r="C1472" i="1"/>
  <c r="D1471" i="1"/>
  <c r="C1471" i="1"/>
  <c r="J1471" i="1" s="1"/>
  <c r="D1470" i="1"/>
  <c r="C1470" i="1"/>
  <c r="D1469" i="1"/>
  <c r="C1469" i="1"/>
  <c r="D1468" i="1"/>
  <c r="C1468" i="1"/>
  <c r="J1468" i="1" s="1"/>
  <c r="D1467" i="1"/>
  <c r="C1467" i="1"/>
  <c r="D1466" i="1"/>
  <c r="C1466" i="1"/>
  <c r="J1466" i="1" s="1"/>
  <c r="D1465" i="1"/>
  <c r="C1465" i="1"/>
  <c r="D1464" i="1"/>
  <c r="C1464" i="1"/>
  <c r="J1464" i="1" s="1"/>
  <c r="D1463" i="1"/>
  <c r="C1463" i="1"/>
  <c r="D1462" i="1"/>
  <c r="C1462" i="1"/>
  <c r="J1462" i="1" s="1"/>
  <c r="D1461" i="1"/>
  <c r="C1461" i="1"/>
  <c r="D1460" i="1"/>
  <c r="C1460" i="1"/>
  <c r="D1459" i="1"/>
  <c r="C1459" i="1"/>
  <c r="D1458" i="1"/>
  <c r="C1458" i="1"/>
  <c r="D1457" i="1"/>
  <c r="C1457" i="1"/>
  <c r="D1456" i="1"/>
  <c r="C1456" i="1"/>
  <c r="D1455" i="1"/>
  <c r="C1455" i="1"/>
  <c r="G1455" i="1" s="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C1423" i="1"/>
  <c r="D1422" i="1"/>
  <c r="C1422" i="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C1409" i="1"/>
  <c r="C1408" i="1"/>
  <c r="D1407" i="1"/>
  <c r="C1407" i="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D1379" i="1"/>
  <c r="C1379" i="1"/>
  <c r="H1379" i="1" s="1"/>
  <c r="D1378" i="1"/>
  <c r="C1378" i="1"/>
  <c r="D1377" i="1"/>
  <c r="C1377" i="1"/>
  <c r="H1377" i="1" s="1"/>
  <c r="D1376" i="1"/>
  <c r="C1376" i="1"/>
  <c r="D1375" i="1"/>
  <c r="C1375" i="1"/>
  <c r="D1374" i="1"/>
  <c r="C1374" i="1"/>
  <c r="H1374" i="1" s="1"/>
  <c r="D1373" i="1"/>
  <c r="C1373" i="1"/>
  <c r="H1373" i="1" s="1"/>
  <c r="D1372" i="1"/>
  <c r="C1372" i="1"/>
  <c r="H1372" i="1" s="1"/>
  <c r="D1371" i="1"/>
  <c r="C1371" i="1"/>
  <c r="H1371" i="1" s="1"/>
  <c r="D1370" i="1"/>
  <c r="C1370" i="1"/>
  <c r="C1369" i="1"/>
  <c r="D1368" i="1"/>
  <c r="C1368" i="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D1352" i="1"/>
  <c r="C1352" i="1"/>
  <c r="H1352" i="1" s="1"/>
  <c r="D1351" i="1"/>
  <c r="C1351" i="1"/>
  <c r="H1351" i="1" s="1"/>
  <c r="D1350" i="1"/>
  <c r="C1350" i="1"/>
  <c r="H1350" i="1" s="1"/>
  <c r="D1349" i="1"/>
  <c r="C1349" i="1"/>
  <c r="D1348" i="1"/>
  <c r="C1348" i="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C1337" i="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C1322" i="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C1307" i="1"/>
  <c r="D1306" i="1"/>
  <c r="C1306" i="1"/>
  <c r="H1306" i="1" s="1"/>
  <c r="D1305" i="1"/>
  <c r="C1305" i="1"/>
  <c r="H1305" i="1" s="1"/>
  <c r="D1304" i="1"/>
  <c r="C1304" i="1"/>
  <c r="H1304" i="1" s="1"/>
  <c r="D1303" i="1"/>
  <c r="C1303" i="1"/>
  <c r="D1302" i="1"/>
  <c r="C1302" i="1"/>
  <c r="D1301" i="1"/>
  <c r="C1301" i="1"/>
  <c r="D1300" i="1"/>
  <c r="C1300"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D1273" i="1"/>
  <c r="C1273" i="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D1246" i="1"/>
  <c r="C1246" i="1"/>
  <c r="H1246" i="1" s="1"/>
  <c r="D1245" i="1"/>
  <c r="C1245" i="1"/>
  <c r="H1245" i="1" s="1"/>
  <c r="D1244" i="1"/>
  <c r="C1244" i="1"/>
  <c r="D1243" i="1"/>
  <c r="C1243" i="1"/>
  <c r="D1242" i="1"/>
  <c r="C1242" i="1"/>
  <c r="D1241" i="1"/>
  <c r="C1241" i="1"/>
  <c r="D1240" i="1"/>
  <c r="C1240" i="1"/>
  <c r="D1239" i="1"/>
  <c r="C1239" i="1"/>
  <c r="H1239" i="1" s="1"/>
  <c r="D1238" i="1"/>
  <c r="C1238" i="1"/>
  <c r="H1238" i="1" s="1"/>
  <c r="D1237" i="1"/>
  <c r="C1237" i="1"/>
  <c r="H1237" i="1" s="1"/>
  <c r="D1236" i="1"/>
  <c r="C1236" i="1"/>
  <c r="H1236" i="1" s="1"/>
  <c r="D1235" i="1"/>
  <c r="C1235" i="1"/>
  <c r="H1235" i="1" s="1"/>
  <c r="D1234" i="1"/>
  <c r="C1234" i="1"/>
  <c r="D1233" i="1"/>
  <c r="C1233" i="1"/>
  <c r="D1232" i="1"/>
  <c r="C1232" i="1"/>
  <c r="D1231" i="1"/>
  <c r="C1231" i="1"/>
  <c r="D1230" i="1"/>
  <c r="C1230" i="1"/>
  <c r="H1230" i="1" s="1"/>
  <c r="D1229" i="1"/>
  <c r="C1229" i="1"/>
  <c r="D1228" i="1"/>
  <c r="C1228" i="1"/>
  <c r="H1228" i="1" s="1"/>
  <c r="D1227" i="1"/>
  <c r="C1227" i="1"/>
  <c r="D1226" i="1"/>
  <c r="C1226" i="1"/>
  <c r="D1225" i="1"/>
  <c r="C1225" i="1"/>
  <c r="H1225" i="1" s="1"/>
  <c r="D1224" i="1"/>
  <c r="C1224" i="1"/>
  <c r="D1223" i="1"/>
  <c r="C1223" i="1"/>
  <c r="D1222" i="1"/>
  <c r="C1222" i="1"/>
  <c r="D1221" i="1"/>
  <c r="C1221" i="1"/>
  <c r="H1221" i="1" s="1"/>
  <c r="D1220" i="1"/>
  <c r="C1220" i="1"/>
  <c r="H1220" i="1" s="1"/>
  <c r="D1219" i="1"/>
  <c r="C1219" i="1"/>
  <c r="H1219" i="1" s="1"/>
  <c r="D1218" i="1"/>
  <c r="C1218" i="1"/>
  <c r="H1218" i="1" s="1"/>
  <c r="D1217" i="1"/>
  <c r="C1217" i="1"/>
  <c r="H1217" i="1" s="1"/>
  <c r="C1216" i="1"/>
  <c r="C1215" i="1"/>
  <c r="D1213" i="1"/>
  <c r="C1213" i="1"/>
  <c r="D1212" i="1"/>
  <c r="C1212" i="1"/>
  <c r="H1212" i="1" s="1"/>
  <c r="D1211" i="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C1175" i="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C1157" i="1"/>
  <c r="D1156" i="1"/>
  <c r="C1156" i="1"/>
  <c r="H1156" i="1" s="1"/>
  <c r="D1155" i="1"/>
  <c r="C1155" i="1"/>
  <c r="H1155" i="1" s="1"/>
  <c r="C1154" i="1"/>
  <c r="D1151" i="1"/>
  <c r="C1151" i="1"/>
  <c r="H1151" i="1" s="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C1127" i="1"/>
  <c r="D1126" i="1"/>
  <c r="C1126" i="1"/>
  <c r="H1126" i="1" s="1"/>
  <c r="D1125" i="1"/>
  <c r="C1125"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C1097" i="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C1023" i="1"/>
  <c r="H1023" i="1" s="1"/>
  <c r="D1022" i="1"/>
  <c r="C1022" i="1"/>
  <c r="D1021" i="1"/>
  <c r="C1021" i="1"/>
  <c r="H1021" i="1" s="1"/>
  <c r="D1020" i="1"/>
  <c r="C1020" i="1"/>
  <c r="D1019" i="1"/>
  <c r="C1019" i="1"/>
  <c r="D1018" i="1"/>
  <c r="C1018" i="1"/>
  <c r="H1018" i="1" s="1"/>
  <c r="D1017" i="1"/>
  <c r="C1017" i="1"/>
  <c r="H1017" i="1" s="1"/>
  <c r="D1016" i="1"/>
  <c r="C1016" i="1"/>
  <c r="H1016" i="1" s="1"/>
  <c r="D1015" i="1"/>
  <c r="C1015" i="1"/>
  <c r="H1015" i="1" s="1"/>
  <c r="D1014" i="1"/>
  <c r="C1014" i="1"/>
  <c r="H1014" i="1" s="1"/>
  <c r="C1013" i="1"/>
  <c r="G1013" i="1" s="1"/>
  <c r="D1012" i="1"/>
  <c r="C1012" i="1"/>
  <c r="D1011" i="1"/>
  <c r="C1011" i="1"/>
  <c r="H1011" i="1" s="1"/>
  <c r="D1010" i="1"/>
  <c r="C1010" i="1"/>
  <c r="H1010" i="1" s="1"/>
  <c r="D1009" i="1"/>
  <c r="C1009" i="1"/>
  <c r="H1009" i="1" s="1"/>
  <c r="D1008" i="1"/>
  <c r="C1008" i="1"/>
  <c r="D1007" i="1"/>
  <c r="C1007" i="1"/>
  <c r="D1006" i="1"/>
  <c r="C1006" i="1"/>
  <c r="D1005" i="1"/>
  <c r="C1005" i="1"/>
  <c r="H1005" i="1" s="1"/>
  <c r="D1004" i="1"/>
  <c r="C1004" i="1"/>
  <c r="D1003" i="1"/>
  <c r="C1003" i="1"/>
  <c r="H1003" i="1" s="1"/>
  <c r="D1002" i="1"/>
  <c r="C1002" i="1"/>
  <c r="D1001" i="1"/>
  <c r="C1001" i="1"/>
  <c r="H1001" i="1" s="1"/>
  <c r="D1000" i="1"/>
  <c r="C1000" i="1"/>
  <c r="D999" i="1"/>
  <c r="C999" i="1"/>
  <c r="D998" i="1"/>
  <c r="C998" i="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D987" i="1"/>
  <c r="C987" i="1"/>
  <c r="D986" i="1"/>
  <c r="C986" i="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D815" i="1"/>
  <c r="C815" i="1"/>
  <c r="H815" i="1" s="1"/>
  <c r="D814" i="1"/>
  <c r="C814" i="1"/>
  <c r="D813" i="1"/>
  <c r="C813" i="1"/>
  <c r="H813" i="1" s="1"/>
  <c r="D812" i="1"/>
  <c r="C812" i="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D661" i="1"/>
  <c r="C661" i="1"/>
  <c r="H661" i="1" s="1"/>
  <c r="D660" i="1"/>
  <c r="C660" i="1"/>
  <c r="H660" i="1" s="1"/>
  <c r="D659" i="1"/>
  <c r="C659" i="1"/>
  <c r="D658" i="1"/>
  <c r="C658" i="1"/>
  <c r="D657" i="1"/>
  <c r="C657" i="1"/>
  <c r="H657" i="1" s="1"/>
  <c r="D656" i="1"/>
  <c r="C656" i="1"/>
  <c r="H656" i="1" s="1"/>
  <c r="D655" i="1"/>
  <c r="C655" i="1"/>
  <c r="D654" i="1"/>
  <c r="C654" i="1"/>
  <c r="D653" i="1"/>
  <c r="C653" i="1"/>
  <c r="H653" i="1" s="1"/>
  <c r="D652" i="1"/>
  <c r="C652" i="1"/>
  <c r="H652" i="1" s="1"/>
  <c r="D651" i="1"/>
  <c r="C651" i="1"/>
  <c r="D650" i="1"/>
  <c r="C650" i="1"/>
  <c r="H650" i="1" s="1"/>
  <c r="D649" i="1"/>
  <c r="C649" i="1"/>
  <c r="H649" i="1" s="1"/>
  <c r="D648" i="1"/>
  <c r="C648" i="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C565" i="1"/>
  <c r="D564" i="1"/>
  <c r="C564" i="1"/>
  <c r="H564" i="1" s="1"/>
  <c r="D563" i="1"/>
  <c r="C563" i="1"/>
  <c r="H563" i="1" s="1"/>
  <c r="D562" i="1"/>
  <c r="C562" i="1"/>
  <c r="H562" i="1" s="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C519" i="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C479"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D412" i="1"/>
  <c r="C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C359" i="1"/>
  <c r="D357" i="1"/>
  <c r="C357" i="1"/>
  <c r="H357" i="1" s="1"/>
  <c r="D356" i="1"/>
  <c r="C356" i="1"/>
  <c r="H356" i="1" s="1"/>
  <c r="D355" i="1"/>
  <c r="C355" i="1"/>
  <c r="H355" i="1" s="1"/>
  <c r="D354" i="1"/>
  <c r="C354" i="1"/>
  <c r="D353" i="1"/>
  <c r="C353" i="1"/>
  <c r="H353" i="1" s="1"/>
  <c r="D352" i="1"/>
  <c r="C352" i="1"/>
  <c r="H352" i="1" s="1"/>
  <c r="C351" i="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C326" i="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D295" i="1"/>
  <c r="C295" i="1"/>
  <c r="D294" i="1"/>
  <c r="C294" i="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C259" i="1"/>
  <c r="D258" i="1"/>
  <c r="C258" i="1"/>
  <c r="H258" i="1" s="1"/>
  <c r="D257" i="1"/>
  <c r="C257" i="1"/>
  <c r="D256" i="1"/>
  <c r="C256" i="1"/>
  <c r="H256" i="1" s="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D227" i="1"/>
  <c r="C227" i="1"/>
  <c r="D226" i="1"/>
  <c r="C226" i="1"/>
  <c r="H226" i="1" s="1"/>
  <c r="D225" i="1"/>
  <c r="C225" i="1"/>
  <c r="H225" i="1" s="1"/>
  <c r="D224" i="1"/>
  <c r="C224" i="1"/>
  <c r="H224" i="1" s="1"/>
  <c r="D223" i="1"/>
  <c r="C223" i="1"/>
  <c r="H223" i="1" s="1"/>
  <c r="D222" i="1"/>
  <c r="C222" i="1"/>
  <c r="H222" i="1" s="1"/>
  <c r="D221" i="1"/>
  <c r="C221" i="1"/>
  <c r="H221" i="1" s="1"/>
  <c r="D219" i="1"/>
  <c r="C219" i="1"/>
  <c r="H219" i="1" s="1"/>
  <c r="D218" i="1"/>
  <c r="C218" i="1"/>
  <c r="D217" i="1"/>
  <c r="C217" i="1"/>
  <c r="H217" i="1" s="1"/>
  <c r="D216" i="1"/>
  <c r="C216" i="1"/>
  <c r="H216" i="1" s="1"/>
  <c r="D215" i="1"/>
  <c r="C215" i="1"/>
  <c r="D214" i="1"/>
  <c r="C214" i="1"/>
  <c r="H214" i="1" s="1"/>
  <c r="D213" i="1"/>
  <c r="C213" i="1"/>
  <c r="H213" i="1" s="1"/>
  <c r="D212" i="1"/>
  <c r="C212" i="1"/>
  <c r="H212" i="1" s="1"/>
  <c r="D211" i="1"/>
  <c r="D210" i="1"/>
  <c r="C210" i="1"/>
  <c r="H210" i="1" s="1"/>
  <c r="D209" i="1"/>
  <c r="C209" i="1"/>
  <c r="H209" i="1" s="1"/>
  <c r="D208" i="1"/>
  <c r="C208" i="1"/>
  <c r="H208" i="1" s="1"/>
  <c r="D207" i="1"/>
  <c r="C207" i="1"/>
  <c r="H207" i="1" s="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C173" i="1"/>
  <c r="D172" i="1"/>
  <c r="C172" i="1"/>
  <c r="D171" i="1"/>
  <c r="C171" i="1"/>
  <c r="H171" i="1" s="1"/>
  <c r="D170" i="1"/>
  <c r="C170" i="1"/>
  <c r="D169" i="1"/>
  <c r="C169" i="1"/>
  <c r="D168" i="1"/>
  <c r="C168" i="1"/>
  <c r="D167" i="1"/>
  <c r="C167" i="1"/>
  <c r="H167" i="1" s="1"/>
  <c r="D166" i="1"/>
  <c r="C166" i="1"/>
  <c r="D165" i="1"/>
  <c r="C165" i="1"/>
  <c r="D164" i="1"/>
  <c r="C164" i="1"/>
  <c r="D163" i="1"/>
  <c r="C163" i="1"/>
  <c r="D162" i="1"/>
  <c r="C162" i="1"/>
  <c r="D161" i="1"/>
  <c r="C161" i="1"/>
  <c r="C160" i="1"/>
  <c r="C159" i="1"/>
  <c r="D158" i="1"/>
  <c r="C158" i="1"/>
  <c r="H158" i="1" s="1"/>
  <c r="D157" i="1"/>
  <c r="C157" i="1"/>
  <c r="H157" i="1" s="1"/>
  <c r="D156" i="1"/>
  <c r="C156" i="1"/>
  <c r="H156" i="1" s="1"/>
  <c r="C155" i="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H120" i="1" s="1"/>
  <c r="D119" i="1"/>
  <c r="C119" i="1"/>
  <c r="H119" i="1" s="1"/>
  <c r="D118" i="1"/>
  <c r="C118" i="1"/>
  <c r="H118" i="1" s="1"/>
  <c r="D117" i="1"/>
  <c r="C117" i="1"/>
  <c r="H117" i="1" s="1"/>
  <c r="C116" i="1"/>
  <c r="D115" i="1"/>
  <c r="C115" i="1"/>
  <c r="H115" i="1" s="1"/>
  <c r="D114" i="1"/>
  <c r="C114" i="1"/>
  <c r="H114" i="1" s="1"/>
  <c r="D113" i="1"/>
  <c r="C113" i="1"/>
  <c r="D112" i="1"/>
  <c r="C112" i="1"/>
  <c r="H112" i="1" s="1"/>
  <c r="D111" i="1"/>
  <c r="C111" i="1"/>
  <c r="D110" i="1"/>
  <c r="C110" i="1"/>
  <c r="D109" i="1"/>
  <c r="C109" i="1"/>
  <c r="H109" i="1" s="1"/>
  <c r="D108" i="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C87" i="1"/>
  <c r="D86" i="1"/>
  <c r="C86" i="1"/>
  <c r="H86" i="1" s="1"/>
  <c r="D85" i="1"/>
  <c r="C85" i="1"/>
  <c r="H85" i="1" s="1"/>
  <c r="D84" i="1"/>
  <c r="C84" i="1"/>
  <c r="H84" i="1" s="1"/>
  <c r="D83" i="1"/>
  <c r="C83" i="1"/>
  <c r="H83" i="1" s="1"/>
  <c r="D82" i="1"/>
  <c r="C82" i="1"/>
  <c r="H82" i="1" s="1"/>
  <c r="D81" i="1"/>
  <c r="C81" i="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C50" i="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C4" i="1"/>
  <c r="C3" i="1"/>
  <c r="H1369" i="1" l="1"/>
  <c r="G1369" i="1"/>
  <c r="G1446" i="1"/>
  <c r="H1446" i="1"/>
  <c r="J1446" i="1"/>
  <c r="G1447" i="1"/>
  <c r="H1447" i="1"/>
  <c r="J1447" i="1"/>
  <c r="G1448" i="1"/>
  <c r="H1448" i="1"/>
  <c r="J1448" i="1"/>
  <c r="G1449" i="1"/>
  <c r="H1449" i="1"/>
  <c r="J1449" i="1"/>
  <c r="G1450" i="1"/>
  <c r="H1450" i="1"/>
  <c r="J1450" i="1"/>
  <c r="G1451" i="1"/>
  <c r="H1451" i="1"/>
  <c r="J1451" i="1"/>
  <c r="G1452" i="1"/>
  <c r="H1452" i="1"/>
  <c r="J1452" i="1"/>
  <c r="H1453" i="1"/>
  <c r="H1454" i="1"/>
  <c r="J1455" i="1"/>
  <c r="G1456" i="1"/>
  <c r="H1456" i="1"/>
  <c r="J1456" i="1"/>
  <c r="G1457" i="1"/>
  <c r="H1457" i="1"/>
  <c r="J1457" i="1"/>
  <c r="G1458" i="1"/>
  <c r="H1458" i="1"/>
  <c r="J1458" i="1"/>
  <c r="G1459" i="1"/>
  <c r="H1459" i="1"/>
  <c r="J1459" i="1"/>
  <c r="G1460" i="1"/>
  <c r="H1460" i="1"/>
  <c r="J1460" i="1"/>
  <c r="G1461" i="1"/>
  <c r="H1461" i="1"/>
  <c r="H1462" i="1"/>
  <c r="H1463" i="1"/>
  <c r="H1464" i="1"/>
  <c r="H1465" i="1"/>
  <c r="H1466" i="1"/>
  <c r="H1467" i="1"/>
  <c r="H1468" i="1"/>
  <c r="H1469" i="1"/>
  <c r="G1470" i="1"/>
  <c r="H1470" i="1"/>
  <c r="H1471" i="1"/>
  <c r="H1472" i="1"/>
  <c r="H1473" i="1"/>
  <c r="H1474" i="1"/>
  <c r="H1475" i="1"/>
  <c r="G1476" i="1"/>
  <c r="H1476" i="1"/>
  <c r="J1476" i="1"/>
  <c r="G1477" i="1"/>
  <c r="H1477" i="1"/>
  <c r="J1477" i="1"/>
  <c r="G1478" i="1"/>
  <c r="H1478" i="1"/>
  <c r="J1478" i="1"/>
  <c r="G1479" i="1"/>
  <c r="H1479" i="1"/>
  <c r="J1479" i="1"/>
  <c r="H1482" i="1"/>
  <c r="G1482" i="1"/>
  <c r="H1486" i="1"/>
  <c r="G1486" i="1"/>
  <c r="H1488" i="1"/>
  <c r="G1488" i="1"/>
  <c r="H1490" i="1"/>
  <c r="G1490" i="1"/>
  <c r="H1494" i="1"/>
  <c r="G1494" i="1"/>
  <c r="H1496" i="1"/>
  <c r="G1496" i="1"/>
  <c r="H1498" i="1"/>
  <c r="G1498" i="1"/>
  <c r="H1500" i="1"/>
  <c r="G1500" i="1"/>
  <c r="H1504" i="1"/>
  <c r="G1504" i="1"/>
  <c r="H1510" i="1"/>
  <c r="G1510" i="1"/>
  <c r="H1512" i="1"/>
  <c r="G1512" i="1"/>
  <c r="H1514" i="1"/>
  <c r="G1514" i="1"/>
  <c r="H1516" i="1"/>
  <c r="G1516" i="1"/>
  <c r="G1519" i="1"/>
  <c r="H1519" i="1"/>
  <c r="H1520" i="1"/>
  <c r="G1520" i="1"/>
  <c r="G1521" i="1"/>
  <c r="H1521" i="1"/>
  <c r="H1522" i="1"/>
  <c r="G1522" i="1"/>
  <c r="G1523" i="1"/>
  <c r="H1523" i="1"/>
  <c r="H1526" i="1"/>
  <c r="G1526" i="1"/>
  <c r="H1528" i="1"/>
  <c r="G1528" i="1"/>
  <c r="H1536" i="1"/>
  <c r="G1536" i="1"/>
  <c r="H1538" i="1"/>
  <c r="G1538" i="1"/>
  <c r="H1540" i="1"/>
  <c r="G1540" i="1"/>
  <c r="H1542" i="1"/>
  <c r="G1542" i="1"/>
  <c r="H1544" i="1"/>
  <c r="G1544" i="1"/>
  <c r="H1546" i="1"/>
  <c r="G1546" i="1"/>
  <c r="H1548" i="1"/>
  <c r="G1548" i="1"/>
  <c r="H1550" i="1"/>
  <c r="G1550" i="1"/>
  <c r="H1552" i="1"/>
  <c r="G1552" i="1"/>
  <c r="H1554" i="1"/>
  <c r="G1554" i="1"/>
  <c r="H1556" i="1"/>
  <c r="G1556" i="1"/>
  <c r="H1558" i="1"/>
  <c r="G1558" i="1"/>
  <c r="H1562" i="1"/>
  <c r="G1562" i="1"/>
  <c r="H1566" i="1"/>
  <c r="G1566" i="1"/>
  <c r="H1568" i="1"/>
  <c r="G1568" i="1"/>
  <c r="H1570" i="1"/>
  <c r="G1570" i="1"/>
  <c r="H1572" i="1"/>
  <c r="G1572" i="1"/>
  <c r="H1574" i="1"/>
  <c r="G1574" i="1"/>
  <c r="G1577" i="1"/>
  <c r="H1577" i="1"/>
  <c r="G1579" i="1"/>
  <c r="H1579" i="1"/>
  <c r="H1580" i="1"/>
  <c r="G1580" i="1"/>
  <c r="E50" i="4"/>
  <c r="F50" i="4" s="1"/>
  <c r="E106" i="4"/>
  <c r="D102" i="1" s="1"/>
  <c r="H102" i="1" s="1"/>
  <c r="E152" i="4"/>
  <c r="D215" i="4"/>
  <c r="E252" i="4"/>
  <c r="D248" i="1" s="1"/>
  <c r="E311" i="4"/>
  <c r="D306" i="1" s="1"/>
  <c r="E351" i="4"/>
  <c r="D346" i="1" s="1"/>
  <c r="G637" i="1"/>
  <c r="D644" i="4"/>
  <c r="E459" i="4"/>
  <c r="D453" i="1" s="1"/>
  <c r="H453" i="1" s="1"/>
  <c r="D484" i="4"/>
  <c r="E515" i="4"/>
  <c r="D509" i="1" s="1"/>
  <c r="E529" i="4"/>
  <c r="D523" i="1" s="1"/>
  <c r="H523" i="1" s="1"/>
  <c r="E567" i="4"/>
  <c r="D561" i="1" s="1"/>
  <c r="H561" i="1" s="1"/>
  <c r="D580" i="4"/>
  <c r="E593" i="4"/>
  <c r="D587" i="1" s="1"/>
  <c r="H587" i="1" s="1"/>
  <c r="E625" i="4"/>
  <c r="D619" i="1" s="1"/>
  <c r="H619" i="1" s="1"/>
  <c r="G1401" i="1"/>
  <c r="E22" i="9"/>
  <c r="B22" i="9" s="1"/>
  <c r="E23" i="9"/>
  <c r="B23" i="9" s="1"/>
  <c r="E25" i="9"/>
  <c r="B25" i="9" s="1"/>
  <c r="E28" i="9"/>
  <c r="B28" i="9" s="1"/>
  <c r="E29" i="9"/>
  <c r="B29" i="9" s="1"/>
  <c r="E31" i="9"/>
  <c r="B31" i="9" s="1"/>
  <c r="E35" i="9"/>
  <c r="B35" i="9" s="1"/>
  <c r="E37" i="9"/>
  <c r="B37" i="9" s="1"/>
  <c r="E39" i="9"/>
  <c r="B39" i="9" s="1"/>
  <c r="E41" i="9"/>
  <c r="B41" i="9" s="1"/>
  <c r="E43" i="9"/>
  <c r="B43" i="9" s="1"/>
  <c r="E45" i="9"/>
  <c r="B45" i="9" s="1"/>
  <c r="E47" i="9"/>
  <c r="B47" i="9" s="1"/>
  <c r="E49" i="9"/>
  <c r="B49" i="9" s="1"/>
  <c r="E51" i="9"/>
  <c r="B51" i="9" s="1"/>
  <c r="E53" i="9"/>
  <c r="B53" i="9" s="1"/>
  <c r="E55" i="9"/>
  <c r="B55" i="9" s="1"/>
  <c r="E57" i="9"/>
  <c r="B57" i="9" s="1"/>
  <c r="E59" i="9"/>
  <c r="B59" i="9" s="1"/>
  <c r="E61" i="9"/>
  <c r="B61" i="9" s="1"/>
  <c r="E63" i="9"/>
  <c r="B63" i="9" s="1"/>
  <c r="E65" i="9"/>
  <c r="B65" i="9" s="1"/>
  <c r="E67" i="9"/>
  <c r="B67" i="9" s="1"/>
  <c r="E68" i="9"/>
  <c r="B68" i="9" s="1"/>
  <c r="E69" i="9"/>
  <c r="B69" i="9" s="1"/>
  <c r="E71" i="9"/>
  <c r="B71" i="9" s="1"/>
  <c r="E73" i="9"/>
  <c r="B73" i="9" s="1"/>
  <c r="E75" i="9"/>
  <c r="B75" i="9" s="1"/>
  <c r="E77" i="9"/>
  <c r="B77" i="9" s="1"/>
  <c r="E79" i="9"/>
  <c r="B79" i="9" s="1"/>
  <c r="E81" i="9"/>
  <c r="B81" i="9" s="1"/>
  <c r="E83" i="9"/>
  <c r="B83" i="9" s="1"/>
  <c r="E85" i="9"/>
  <c r="B85" i="9" s="1"/>
  <c r="E87" i="9"/>
  <c r="B87" i="9" s="1"/>
  <c r="E91" i="9"/>
  <c r="B91" i="9" s="1"/>
  <c r="E93" i="9"/>
  <c r="B93" i="9" s="1"/>
  <c r="E97" i="9"/>
  <c r="B97" i="9" s="1"/>
  <c r="E99" i="9"/>
  <c r="B99" i="9" s="1"/>
  <c r="E101" i="9"/>
  <c r="B101" i="9" s="1"/>
  <c r="E103" i="9"/>
  <c r="B103" i="9" s="1"/>
  <c r="E107" i="9"/>
  <c r="B107" i="9" s="1"/>
  <c r="E113" i="9"/>
  <c r="B113" i="9" s="1"/>
  <c r="E118" i="9"/>
  <c r="B118" i="9" s="1"/>
  <c r="E120" i="9"/>
  <c r="B120" i="9" s="1"/>
  <c r="E122" i="9"/>
  <c r="B122" i="9" s="1"/>
  <c r="E124" i="9"/>
  <c r="B124" i="9" s="1"/>
  <c r="E126" i="9"/>
  <c r="B126" i="9" s="1"/>
  <c r="E128" i="9"/>
  <c r="B128" i="9" s="1"/>
  <c r="E130" i="9"/>
  <c r="B130" i="9" s="1"/>
  <c r="E135" i="9"/>
  <c r="B135" i="9" s="1"/>
  <c r="E137" i="9"/>
  <c r="B137" i="9" s="1"/>
  <c r="E145" i="9"/>
  <c r="B145" i="9" s="1"/>
  <c r="E149" i="9"/>
  <c r="B149" i="9" s="1"/>
  <c r="E151" i="9"/>
  <c r="B151" i="9" s="1"/>
  <c r="E153" i="9"/>
  <c r="B153" i="9" s="1"/>
  <c r="E157" i="9"/>
  <c r="B157" i="9" s="1"/>
  <c r="E273" i="9"/>
  <c r="B273" i="9" s="1"/>
  <c r="E282" i="9"/>
  <c r="B282" i="9" s="1"/>
  <c r="E283" i="9"/>
  <c r="B283" i="9" s="1"/>
  <c r="E284" i="9"/>
  <c r="B284" i="9" s="1"/>
  <c r="E286" i="9"/>
  <c r="B286" i="9" s="1"/>
  <c r="B288" i="9"/>
  <c r="E289" i="9"/>
  <c r="B289" i="9" s="1"/>
  <c r="E295" i="9"/>
  <c r="B295" i="9" s="1"/>
  <c r="E296" i="9"/>
  <c r="B296" i="9" s="1"/>
  <c r="E297" i="9"/>
  <c r="B297" i="9" s="1"/>
  <c r="E299" i="9"/>
  <c r="B299" i="9" s="1"/>
  <c r="E300" i="9"/>
  <c r="B300" i="9" s="1"/>
  <c r="E305" i="9"/>
  <c r="B305" i="9" s="1"/>
  <c r="E307" i="9"/>
  <c r="B307" i="9" s="1"/>
  <c r="E309" i="9"/>
  <c r="B309" i="9" s="1"/>
  <c r="H1455" i="1"/>
  <c r="I1455" i="1" s="1"/>
  <c r="G1453" i="1"/>
  <c r="H1436" i="1"/>
  <c r="H1437" i="1"/>
  <c r="H1438" i="1"/>
  <c r="G1560" i="1"/>
  <c r="G1564" i="1"/>
  <c r="G1576" i="1"/>
  <c r="G1578" i="1"/>
  <c r="G1534" i="1"/>
  <c r="G1532" i="1"/>
  <c r="G1524" i="1"/>
  <c r="G1530" i="1"/>
  <c r="C1525" i="1"/>
  <c r="G1492" i="1"/>
  <c r="G1508" i="1"/>
  <c r="G1506" i="1"/>
  <c r="G1502" i="1"/>
  <c r="G1484" i="1"/>
  <c r="D42" i="8"/>
  <c r="C1517" i="1" s="1"/>
  <c r="H1517" i="1" s="1"/>
  <c r="H1422" i="1"/>
  <c r="H1410" i="1"/>
  <c r="H1407" i="1"/>
  <c r="H1380" i="1"/>
  <c r="H1376" i="1"/>
  <c r="H1378" i="1"/>
  <c r="H1375" i="1"/>
  <c r="H1370" i="1"/>
  <c r="H1368" i="1"/>
  <c r="H1353" i="1"/>
  <c r="H1348" i="1"/>
  <c r="H1349" i="1"/>
  <c r="H1322" i="1"/>
  <c r="F28" i="6"/>
  <c r="H1303" i="1"/>
  <c r="H1302" i="1"/>
  <c r="H1300" i="1"/>
  <c r="H1301" i="1"/>
  <c r="H821" i="1"/>
  <c r="H816" i="1"/>
  <c r="H814" i="1"/>
  <c r="H812" i="1"/>
  <c r="H662" i="1"/>
  <c r="H659" i="1"/>
  <c r="H658" i="1"/>
  <c r="H655" i="1"/>
  <c r="H654" i="1"/>
  <c r="H651" i="1"/>
  <c r="H648" i="1"/>
  <c r="H1231" i="1"/>
  <c r="E27" i="9"/>
  <c r="B27" i="9" s="1"/>
  <c r="E33" i="9"/>
  <c r="B33" i="9" s="1"/>
  <c r="F215" i="9"/>
  <c r="B215" i="9" s="1"/>
  <c r="E293" i="9"/>
  <c r="B293" i="9" s="1"/>
  <c r="E301" i="9"/>
  <c r="B301" i="9" s="1"/>
  <c r="H404" i="1"/>
  <c r="H631" i="1"/>
  <c r="H405" i="1"/>
  <c r="H288" i="1"/>
  <c r="H411" i="1"/>
  <c r="H412" i="1"/>
  <c r="H406" i="1"/>
  <c r="H290" i="1"/>
  <c r="H413" i="1"/>
  <c r="H364" i="1"/>
  <c r="F369" i="4"/>
  <c r="H359" i="1"/>
  <c r="E363" i="4"/>
  <c r="D358" i="1" s="1"/>
  <c r="D351" i="1"/>
  <c r="H346" i="1"/>
  <c r="H351" i="1"/>
  <c r="H354" i="1"/>
  <c r="F356" i="4"/>
  <c r="H260" i="1"/>
  <c r="F264" i="4"/>
  <c r="H257" i="1"/>
  <c r="H248" i="1"/>
  <c r="F252" i="4"/>
  <c r="D255" i="1"/>
  <c r="H255" i="1" s="1"/>
  <c r="F259" i="4"/>
  <c r="H227" i="1"/>
  <c r="H228" i="1"/>
  <c r="F231" i="4"/>
  <c r="H215" i="1"/>
  <c r="H218" i="1"/>
  <c r="F225" i="9"/>
  <c r="B225" i="9" s="1"/>
  <c r="H206" i="1"/>
  <c r="E196" i="4"/>
  <c r="D192" i="1" s="1"/>
  <c r="H192" i="1" s="1"/>
  <c r="F210" i="4"/>
  <c r="F223" i="9"/>
  <c r="B223" i="9" s="1"/>
  <c r="H184" i="1"/>
  <c r="F188" i="4"/>
  <c r="F221" i="9"/>
  <c r="B221" i="9" s="1"/>
  <c r="F219" i="9"/>
  <c r="B219" i="9" s="1"/>
  <c r="H173" i="1"/>
  <c r="H174" i="1"/>
  <c r="E163" i="4"/>
  <c r="F177" i="4"/>
  <c r="H172" i="1"/>
  <c r="H170" i="1"/>
  <c r="H169" i="1"/>
  <c r="H168" i="1"/>
  <c r="H165" i="1"/>
  <c r="H166" i="1"/>
  <c r="H164" i="1"/>
  <c r="H163" i="1"/>
  <c r="H162" i="1"/>
  <c r="H161" i="1"/>
  <c r="D155" i="1"/>
  <c r="H155" i="1" s="1"/>
  <c r="F159" i="4"/>
  <c r="H294" i="1"/>
  <c r="H295" i="1"/>
  <c r="H296" i="1"/>
  <c r="H113" i="1"/>
  <c r="F217" i="9"/>
  <c r="B217" i="9" s="1"/>
  <c r="H111" i="1"/>
  <c r="H108" i="1"/>
  <c r="H110" i="1"/>
  <c r="H87" i="1"/>
  <c r="E82" i="4"/>
  <c r="D78" i="1" s="1"/>
  <c r="F91" i="4"/>
  <c r="H78" i="1"/>
  <c r="H25" i="1"/>
  <c r="F29" i="4"/>
  <c r="H3" i="1"/>
  <c r="D4" i="1"/>
  <c r="H4" i="1" s="1"/>
  <c r="H1274" i="1"/>
  <c r="H1273" i="1"/>
  <c r="H1247" i="1"/>
  <c r="H1244" i="1"/>
  <c r="H1243" i="1"/>
  <c r="H1242" i="1"/>
  <c r="H1241" i="1"/>
  <c r="H1240" i="1"/>
  <c r="H1234" i="1"/>
  <c r="H1233" i="1"/>
  <c r="H1232" i="1"/>
  <c r="H1227" i="1"/>
  <c r="H1229" i="1"/>
  <c r="H1226" i="1"/>
  <c r="H1222" i="1"/>
  <c r="H1223" i="1"/>
  <c r="H1224" i="1"/>
  <c r="H1216" i="1"/>
  <c r="E238" i="5"/>
  <c r="H1211" i="1"/>
  <c r="H1213" i="1"/>
  <c r="D1157" i="1"/>
  <c r="H1157" i="1" s="1"/>
  <c r="F180" i="5"/>
  <c r="D1154" i="1"/>
  <c r="H1154" i="1" s="1"/>
  <c r="H1148" i="1"/>
  <c r="F170" i="5"/>
  <c r="H1125" i="1"/>
  <c r="H1047" i="1"/>
  <c r="H1048" i="1"/>
  <c r="H1030" i="1"/>
  <c r="H1022" i="1"/>
  <c r="H1019" i="1"/>
  <c r="H1020" i="1"/>
  <c r="H1012" i="1"/>
  <c r="H1007" i="1"/>
  <c r="H1008" i="1"/>
  <c r="H1006" i="1"/>
  <c r="H1004" i="1"/>
  <c r="H1002" i="1"/>
  <c r="H1000" i="1"/>
  <c r="H999" i="1"/>
  <c r="H998" i="1"/>
  <c r="H988" i="1"/>
  <c r="H986" i="1"/>
  <c r="H987" i="1"/>
  <c r="H81" i="1"/>
  <c r="G81" i="1"/>
  <c r="F215" i="4"/>
  <c r="C211" i="1"/>
  <c r="G3" i="1"/>
  <c r="G5" i="1"/>
  <c r="G7" i="1"/>
  <c r="G9" i="1"/>
  <c r="G11" i="1"/>
  <c r="G13" i="1"/>
  <c r="G15" i="1"/>
  <c r="G17" i="1"/>
  <c r="G19" i="1"/>
  <c r="G21" i="1"/>
  <c r="G23" i="1"/>
  <c r="G25" i="1"/>
  <c r="G27" i="1"/>
  <c r="G29" i="1"/>
  <c r="G31" i="1"/>
  <c r="G33" i="1"/>
  <c r="G35" i="1"/>
  <c r="G37" i="1"/>
  <c r="G39" i="1"/>
  <c r="G41" i="1"/>
  <c r="G43" i="1"/>
  <c r="G45" i="1"/>
  <c r="G48" i="1"/>
  <c r="G51" i="1"/>
  <c r="G53" i="1"/>
  <c r="G55" i="1"/>
  <c r="G57" i="1"/>
  <c r="G59" i="1"/>
  <c r="G61" i="1"/>
  <c r="G63" i="1"/>
  <c r="G65" i="1"/>
  <c r="G67" i="1"/>
  <c r="G69" i="1"/>
  <c r="G71" i="1"/>
  <c r="G73" i="1"/>
  <c r="G75" i="1"/>
  <c r="G77" i="1"/>
  <c r="G79" i="1"/>
  <c r="G4" i="1"/>
  <c r="G6" i="1"/>
  <c r="G8" i="1"/>
  <c r="G10" i="1"/>
  <c r="G12" i="1"/>
  <c r="G14" i="1"/>
  <c r="G16" i="1"/>
  <c r="G18" i="1"/>
  <c r="G20" i="1"/>
  <c r="G22" i="1"/>
  <c r="G24" i="1"/>
  <c r="G26" i="1"/>
  <c r="G28" i="1"/>
  <c r="G30" i="1"/>
  <c r="G32" i="1"/>
  <c r="G34" i="1"/>
  <c r="G36" i="1"/>
  <c r="G38" i="1"/>
  <c r="G40" i="1"/>
  <c r="G42" i="1"/>
  <c r="G44" i="1"/>
  <c r="G47" i="1"/>
  <c r="G49" i="1"/>
  <c r="G52" i="1"/>
  <c r="G54" i="1"/>
  <c r="G56" i="1"/>
  <c r="G58" i="1"/>
  <c r="G60" i="1"/>
  <c r="G62" i="1"/>
  <c r="G64" i="1"/>
  <c r="G66" i="1"/>
  <c r="G68" i="1"/>
  <c r="G70" i="1"/>
  <c r="G72" i="1"/>
  <c r="G74" i="1"/>
  <c r="G76" i="1"/>
  <c r="G78" i="1"/>
  <c r="G80" i="1"/>
  <c r="E6" i="4"/>
  <c r="H1383" i="1"/>
  <c r="G1383" i="1"/>
  <c r="J1439" i="1"/>
  <c r="H1439" i="1"/>
  <c r="J1441" i="1"/>
  <c r="H1441" i="1"/>
  <c r="J1443" i="1"/>
  <c r="H1443" i="1"/>
  <c r="H1445" i="1"/>
  <c r="J1445" i="1"/>
  <c r="G1481" i="1"/>
  <c r="H1481" i="1"/>
  <c r="G1485" i="1"/>
  <c r="H1485" i="1"/>
  <c r="G1489" i="1"/>
  <c r="H1489" i="1"/>
  <c r="G1493" i="1"/>
  <c r="H1493" i="1"/>
  <c r="G1497" i="1"/>
  <c r="H1497" i="1"/>
  <c r="G1501" i="1"/>
  <c r="H1501" i="1"/>
  <c r="G1505" i="1"/>
  <c r="H1505" i="1"/>
  <c r="G1509" i="1"/>
  <c r="H1509" i="1"/>
  <c r="G1513" i="1"/>
  <c r="H1513" i="1"/>
  <c r="G1517"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E78" i="5"/>
  <c r="D1057" i="1"/>
  <c r="G1057" i="1" s="1"/>
  <c r="E118" i="5"/>
  <c r="D1096" i="1" s="1"/>
  <c r="D1097" i="1"/>
  <c r="H291" i="9"/>
  <c r="E291" i="9" s="1"/>
  <c r="B291" i="9" s="1"/>
  <c r="E146" i="5"/>
  <c r="D1127" i="1"/>
  <c r="H1127" i="1" s="1"/>
  <c r="E114" i="6"/>
  <c r="D1409" i="1"/>
  <c r="G1409" i="1" s="1"/>
  <c r="H1337" i="1"/>
  <c r="G1337" i="1"/>
  <c r="H1423" i="1"/>
  <c r="G1423" i="1"/>
  <c r="J1440" i="1"/>
  <c r="H1440" i="1"/>
  <c r="J1442" i="1"/>
  <c r="H1442" i="1"/>
  <c r="J1444" i="1"/>
  <c r="H1444" i="1"/>
  <c r="G1483" i="1"/>
  <c r="H1483" i="1"/>
  <c r="G1487" i="1"/>
  <c r="H1487" i="1"/>
  <c r="G1491" i="1"/>
  <c r="H1491" i="1"/>
  <c r="G1495" i="1"/>
  <c r="H1495" i="1"/>
  <c r="G1499" i="1"/>
  <c r="H1499" i="1"/>
  <c r="G1503" i="1"/>
  <c r="H1503" i="1"/>
  <c r="G1507" i="1"/>
  <c r="H1507" i="1"/>
  <c r="G1511" i="1"/>
  <c r="H1511" i="1"/>
  <c r="G1515" i="1"/>
  <c r="H1515"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F529" i="4"/>
  <c r="D528" i="4"/>
  <c r="G308" i="9"/>
  <c r="E308" i="9" s="1"/>
  <c r="B308" i="9" s="1"/>
  <c r="D176" i="5"/>
  <c r="F177" i="5"/>
  <c r="G310" i="9"/>
  <c r="F190" i="5"/>
  <c r="E190" i="5"/>
  <c r="D1175" i="1"/>
  <c r="H311" i="9"/>
  <c r="D1183" i="1"/>
  <c r="G1183" i="1" s="1"/>
  <c r="H24" i="3"/>
  <c r="E5" i="6"/>
  <c r="D1307" i="1"/>
  <c r="G1307" i="1" s="1"/>
  <c r="D1329" i="1"/>
  <c r="I25" i="3"/>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5" i="1"/>
  <c r="G576" i="1"/>
  <c r="G577" i="1"/>
  <c r="G578" i="1"/>
  <c r="G579"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8" i="1"/>
  <c r="G1000" i="1"/>
  <c r="G1002" i="1"/>
  <c r="G1004" i="1"/>
  <c r="G1006" i="1"/>
  <c r="G1008" i="1"/>
  <c r="G1010" i="1"/>
  <c r="G1012" i="1"/>
  <c r="G1015" i="1"/>
  <c r="G1017" i="1"/>
  <c r="G1019" i="1"/>
  <c r="G1021" i="1"/>
  <c r="G1024" i="1"/>
  <c r="G1026" i="1"/>
  <c r="G1028" i="1"/>
  <c r="G1030" i="1"/>
  <c r="G1032" i="1"/>
  <c r="G1034" i="1"/>
  <c r="G1036" i="1"/>
  <c r="G1038" i="1"/>
  <c r="G1040" i="1"/>
  <c r="G1042" i="1"/>
  <c r="G1044" i="1"/>
  <c r="G1047" i="1"/>
  <c r="G1049" i="1"/>
  <c r="G1051" i="1"/>
  <c r="G1053" i="1"/>
  <c r="G1055" i="1"/>
  <c r="G1059" i="1"/>
  <c r="G1061" i="1"/>
  <c r="G1063" i="1"/>
  <c r="G1066" i="1"/>
  <c r="G1068" i="1"/>
  <c r="G1070" i="1"/>
  <c r="G1072" i="1"/>
  <c r="G1074" i="1"/>
  <c r="G1076" i="1"/>
  <c r="G1078" i="1"/>
  <c r="G1080" i="1"/>
  <c r="G1082" i="1"/>
  <c r="G1084" i="1"/>
  <c r="G1086" i="1"/>
  <c r="G1088" i="1"/>
  <c r="G1090" i="1"/>
  <c r="G1092" i="1"/>
  <c r="G1094" i="1"/>
  <c r="H1096" i="1"/>
  <c r="H1097" i="1"/>
  <c r="G1098" i="1"/>
  <c r="G1100" i="1"/>
  <c r="G1102" i="1"/>
  <c r="G1104" i="1"/>
  <c r="G1106" i="1"/>
  <c r="G1108" i="1"/>
  <c r="G1110" i="1"/>
  <c r="G1112" i="1"/>
  <c r="G1114" i="1"/>
  <c r="G1116" i="1"/>
  <c r="G1118" i="1"/>
  <c r="G1120" i="1"/>
  <c r="G1122" i="1"/>
  <c r="G1125" i="1"/>
  <c r="G1128" i="1"/>
  <c r="G1130" i="1"/>
  <c r="G1132" i="1"/>
  <c r="G1134" i="1"/>
  <c r="G1136" i="1"/>
  <c r="G1138" i="1"/>
  <c r="G1140" i="1"/>
  <c r="G1142" i="1"/>
  <c r="G1144" i="1"/>
  <c r="G1146" i="1"/>
  <c r="G1148" i="1"/>
  <c r="G1150" i="1"/>
  <c r="G1156" i="1"/>
  <c r="G1158" i="1"/>
  <c r="G1160" i="1"/>
  <c r="G1162" i="1"/>
  <c r="G1164" i="1"/>
  <c r="G1166" i="1"/>
  <c r="G1169" i="1"/>
  <c r="G1171" i="1"/>
  <c r="G1173" i="1"/>
  <c r="H1175" i="1"/>
  <c r="G1176" i="1"/>
  <c r="G1178" i="1"/>
  <c r="G1180" i="1"/>
  <c r="G1182"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9" i="1"/>
  <c r="G1312" i="1"/>
  <c r="G1316" i="1"/>
  <c r="G1320" i="1"/>
  <c r="G1324" i="1"/>
  <c r="G1328" i="1"/>
  <c r="G1331" i="1"/>
  <c r="G1335" i="1"/>
  <c r="G1338" i="1"/>
  <c r="G1342" i="1"/>
  <c r="G1346" i="1"/>
  <c r="G1350" i="1"/>
  <c r="G1354" i="1"/>
  <c r="G1358" i="1"/>
  <c r="G1362" i="1"/>
  <c r="G1366" i="1"/>
  <c r="G1371" i="1"/>
  <c r="G1375" i="1"/>
  <c r="G1379" i="1"/>
  <c r="G1386" i="1"/>
  <c r="G1390" i="1"/>
  <c r="G1394" i="1"/>
  <c r="G1398" i="1"/>
  <c r="G1403" i="1"/>
  <c r="G1407" i="1"/>
  <c r="G1413" i="1"/>
  <c r="G1417" i="1"/>
  <c r="G1421" i="1"/>
  <c r="G1424" i="1"/>
  <c r="G1428" i="1"/>
  <c r="G1432" i="1"/>
  <c r="G1439" i="1"/>
  <c r="I1439" i="1" s="1"/>
  <c r="G1441" i="1"/>
  <c r="I1441" i="1" s="1"/>
  <c r="G1443" i="1"/>
  <c r="I1443" i="1" s="1"/>
  <c r="G1445" i="1"/>
  <c r="F51" i="4"/>
  <c r="F219" i="4"/>
  <c r="F253" i="4"/>
  <c r="F568" i="4"/>
  <c r="D46" i="1"/>
  <c r="G46" i="1" s="1"/>
  <c r="D50" i="1"/>
  <c r="G50" i="1" s="1"/>
  <c r="D116" i="1"/>
  <c r="H116" i="1" s="1"/>
  <c r="D148" i="1"/>
  <c r="G148" i="1" s="1"/>
  <c r="D160" i="1"/>
  <c r="H160" i="1" s="1"/>
  <c r="D326" i="1"/>
  <c r="H326" i="1" s="1"/>
  <c r="D378" i="1"/>
  <c r="D479" i="1"/>
  <c r="H479" i="1" s="1"/>
  <c r="D519" i="1"/>
  <c r="D565" i="1"/>
  <c r="G565" i="1" s="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H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7" i="1"/>
  <c r="G999" i="1"/>
  <c r="G1001" i="1"/>
  <c r="G1003" i="1"/>
  <c r="G1005" i="1"/>
  <c r="G1007" i="1"/>
  <c r="G1009" i="1"/>
  <c r="G1011" i="1"/>
  <c r="H1013" i="1"/>
  <c r="G1014" i="1"/>
  <c r="G1016" i="1"/>
  <c r="G1018" i="1"/>
  <c r="G1020" i="1"/>
  <c r="G1022" i="1"/>
  <c r="G1023" i="1"/>
  <c r="G1025" i="1"/>
  <c r="G1027" i="1"/>
  <c r="G1029" i="1"/>
  <c r="G1031" i="1"/>
  <c r="G1033" i="1"/>
  <c r="G1035" i="1"/>
  <c r="G1037" i="1"/>
  <c r="G1039" i="1"/>
  <c r="G1041" i="1"/>
  <c r="G1043" i="1"/>
  <c r="G1045" i="1"/>
  <c r="G1048" i="1"/>
  <c r="G1050" i="1"/>
  <c r="G1052" i="1"/>
  <c r="G1054" i="1"/>
  <c r="H1057" i="1"/>
  <c r="G1058" i="1"/>
  <c r="G1060" i="1"/>
  <c r="G1062" i="1"/>
  <c r="G1064" i="1"/>
  <c r="G1067" i="1"/>
  <c r="G1069" i="1"/>
  <c r="G1071" i="1"/>
  <c r="G1073" i="1"/>
  <c r="G1075" i="1"/>
  <c r="G1077" i="1"/>
  <c r="G1079" i="1"/>
  <c r="G1081" i="1"/>
  <c r="G1083" i="1"/>
  <c r="G1085" i="1"/>
  <c r="G1087" i="1"/>
  <c r="G1089" i="1"/>
  <c r="G1091" i="1"/>
  <c r="G1093" i="1"/>
  <c r="G1095" i="1"/>
  <c r="G1096" i="1"/>
  <c r="G1097" i="1"/>
  <c r="G1099" i="1"/>
  <c r="G1101" i="1"/>
  <c r="G1103" i="1"/>
  <c r="G1105" i="1"/>
  <c r="G1107" i="1"/>
  <c r="G1109" i="1"/>
  <c r="G1111" i="1"/>
  <c r="G1113" i="1"/>
  <c r="G1115" i="1"/>
  <c r="G1117" i="1"/>
  <c r="G1119" i="1"/>
  <c r="G1121" i="1"/>
  <c r="G1123" i="1"/>
  <c r="G1126" i="1"/>
  <c r="G1129" i="1"/>
  <c r="G1131" i="1"/>
  <c r="G1133" i="1"/>
  <c r="G1135" i="1"/>
  <c r="G1137" i="1"/>
  <c r="G1139" i="1"/>
  <c r="G1141" i="1"/>
  <c r="G1143" i="1"/>
  <c r="G1145" i="1"/>
  <c r="G1147" i="1"/>
  <c r="G1149" i="1"/>
  <c r="G1151" i="1"/>
  <c r="G1155" i="1"/>
  <c r="G1157" i="1"/>
  <c r="G1159" i="1"/>
  <c r="G1161" i="1"/>
  <c r="G1163" i="1"/>
  <c r="G1165" i="1"/>
  <c r="G1168" i="1"/>
  <c r="G1170" i="1"/>
  <c r="G1172" i="1"/>
  <c r="G1174" i="1"/>
  <c r="G1175" i="1"/>
  <c r="G1177" i="1"/>
  <c r="G1179" i="1"/>
  <c r="G1181" i="1"/>
  <c r="H1183"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H1307" i="1"/>
  <c r="G1308" i="1"/>
  <c r="G1310" i="1"/>
  <c r="G1314" i="1"/>
  <c r="G1318" i="1"/>
  <c r="G1322" i="1"/>
  <c r="G1326" i="1"/>
  <c r="G1333" i="1"/>
  <c r="G1340" i="1"/>
  <c r="G1344" i="1"/>
  <c r="G1348" i="1"/>
  <c r="G1352" i="1"/>
  <c r="G1356" i="1"/>
  <c r="G1360" i="1"/>
  <c r="G1364" i="1"/>
  <c r="G1368" i="1"/>
  <c r="G1373" i="1"/>
  <c r="G1377" i="1"/>
  <c r="G1381" i="1"/>
  <c r="G1384" i="1"/>
  <c r="G1388" i="1"/>
  <c r="G1392" i="1"/>
  <c r="G1396" i="1"/>
  <c r="G1400" i="1"/>
  <c r="G1405" i="1"/>
  <c r="G1411" i="1"/>
  <c r="G1415" i="1"/>
  <c r="G1419" i="1"/>
  <c r="G1426" i="1"/>
  <c r="G1430" i="1"/>
  <c r="G1434" i="1"/>
  <c r="G1437" i="1"/>
  <c r="G1440" i="1"/>
  <c r="G1442" i="1"/>
  <c r="I1442" i="1" s="1"/>
  <c r="G1444" i="1"/>
  <c r="J1463" i="1"/>
  <c r="J1465" i="1"/>
  <c r="J1467" i="1"/>
  <c r="J1472" i="1"/>
  <c r="J1474" i="1"/>
  <c r="F45" i="4"/>
  <c r="F83" i="4"/>
  <c r="F197" i="4"/>
  <c r="D224" i="4"/>
  <c r="F225" i="4"/>
  <c r="E224" i="4"/>
  <c r="D220" i="1" s="1"/>
  <c r="E298" i="4"/>
  <c r="E350" i="4"/>
  <c r="F530" i="4"/>
  <c r="F590" i="4"/>
  <c r="F191" i="5"/>
  <c r="F6" i="6"/>
  <c r="G21" i="9"/>
  <c r="H21" i="9"/>
  <c r="F152" i="4"/>
  <c r="H20" i="3"/>
  <c r="F238" i="5"/>
  <c r="D237" i="5"/>
  <c r="G1311" i="1"/>
  <c r="G1313" i="1"/>
  <c r="G1315" i="1"/>
  <c r="G1317" i="1"/>
  <c r="G1319" i="1"/>
  <c r="G1321" i="1"/>
  <c r="G1323" i="1"/>
  <c r="G1325" i="1"/>
  <c r="G1327" i="1"/>
  <c r="G1330" i="1"/>
  <c r="G1332" i="1"/>
  <c r="G1334" i="1"/>
  <c r="G1336" i="1"/>
  <c r="G1339" i="1"/>
  <c r="G1341" i="1"/>
  <c r="G1343" i="1"/>
  <c r="G1345" i="1"/>
  <c r="G1347" i="1"/>
  <c r="G1349" i="1"/>
  <c r="G1351" i="1"/>
  <c r="G1353" i="1"/>
  <c r="G1355" i="1"/>
  <c r="G1357" i="1"/>
  <c r="G1359" i="1"/>
  <c r="G1361" i="1"/>
  <c r="G1363" i="1"/>
  <c r="G1365" i="1"/>
  <c r="G1367" i="1"/>
  <c r="G1370" i="1"/>
  <c r="G1372" i="1"/>
  <c r="G1374" i="1"/>
  <c r="G1376" i="1"/>
  <c r="G1378" i="1"/>
  <c r="G1380" i="1"/>
  <c r="G1382" i="1"/>
  <c r="G1385" i="1"/>
  <c r="G1387" i="1"/>
  <c r="G1389" i="1"/>
  <c r="G1391" i="1"/>
  <c r="G1393" i="1"/>
  <c r="G1395" i="1"/>
  <c r="G1397" i="1"/>
  <c r="G1399" i="1"/>
  <c r="H1401" i="1"/>
  <c r="G1402" i="1"/>
  <c r="G1404" i="1"/>
  <c r="G1406" i="1"/>
  <c r="G1410" i="1"/>
  <c r="G1412" i="1"/>
  <c r="G1414" i="1"/>
  <c r="G1416" i="1"/>
  <c r="G1418" i="1"/>
  <c r="G1420" i="1"/>
  <c r="G1422" i="1"/>
  <c r="G1425" i="1"/>
  <c r="G1427" i="1"/>
  <c r="G1429" i="1"/>
  <c r="G1431" i="1"/>
  <c r="G1433" i="1"/>
  <c r="G1436" i="1"/>
  <c r="G1438"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D6" i="4"/>
  <c r="F8" i="4"/>
  <c r="F54" i="4"/>
  <c r="F106" i="4"/>
  <c r="F107" i="4"/>
  <c r="F120" i="4"/>
  <c r="F125" i="4"/>
  <c r="F153" i="4"/>
  <c r="F164" i="4"/>
  <c r="E263" i="4"/>
  <c r="D259" i="1" s="1"/>
  <c r="H259" i="1" s="1"/>
  <c r="F299" i="4"/>
  <c r="F300" i="4"/>
  <c r="D311" i="4"/>
  <c r="F312" i="4"/>
  <c r="F351" i="4"/>
  <c r="F352" i="4"/>
  <c r="D363" i="4"/>
  <c r="F364" i="4"/>
  <c r="F397" i="4"/>
  <c r="F643" i="4"/>
  <c r="F417" i="4"/>
  <c r="D421" i="4"/>
  <c r="F422" i="4"/>
  <c r="E421" i="4"/>
  <c r="F460" i="4"/>
  <c r="F502" i="4"/>
  <c r="F594" i="4"/>
  <c r="F626" i="4"/>
  <c r="F8" i="5"/>
  <c r="E68" i="5"/>
  <c r="F239" i="5"/>
  <c r="F259" i="5"/>
  <c r="G290" i="9"/>
  <c r="E290" i="9" s="1"/>
  <c r="B290" i="9" s="1"/>
  <c r="D87" i="5"/>
  <c r="G311" i="9"/>
  <c r="E311" i="9" s="1"/>
  <c r="B311" i="9" s="1"/>
  <c r="F206" i="5"/>
  <c r="B316" i="9"/>
  <c r="E315" i="9"/>
  <c r="I10" i="3" s="1"/>
  <c r="H1480" i="1"/>
  <c r="E644" i="4"/>
  <c r="D638" i="1" s="1"/>
  <c r="F418" i="4"/>
  <c r="E472" i="4"/>
  <c r="D466" i="1" s="1"/>
  <c r="H466" i="1" s="1"/>
  <c r="D515" i="4"/>
  <c r="F516" i="4"/>
  <c r="E580" i="4"/>
  <c r="D574" i="1" s="1"/>
  <c r="F652" i="4"/>
  <c r="E12" i="5"/>
  <c r="F19" i="5"/>
  <c r="F69" i="5"/>
  <c r="F70" i="5"/>
  <c r="F88" i="5"/>
  <c r="F135" i="5"/>
  <c r="F207" i="5"/>
  <c r="F234" i="5"/>
  <c r="F246" i="5"/>
  <c r="D35" i="6"/>
  <c r="F36" i="6"/>
  <c r="F75" i="6"/>
  <c r="F89" i="6"/>
  <c r="F90" i="6"/>
  <c r="F107" i="6"/>
  <c r="F115" i="6"/>
  <c r="F129" i="6"/>
  <c r="F130" i="6"/>
  <c r="D43"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F416" i="4"/>
  <c r="E143" i="9"/>
  <c r="B143" i="9" s="1"/>
  <c r="F603" i="4"/>
  <c r="F149" i="5"/>
  <c r="B275" i="9"/>
  <c r="I10" i="9"/>
  <c r="H519" i="1" l="1"/>
  <c r="G519" i="1"/>
  <c r="H378" i="1"/>
  <c r="G378" i="1"/>
  <c r="F580" i="4"/>
  <c r="C574" i="1"/>
  <c r="F484" i="4"/>
  <c r="C478" i="1"/>
  <c r="F644" i="4"/>
  <c r="C638" i="1"/>
  <c r="G638" i="1" s="1"/>
  <c r="I1479" i="1"/>
  <c r="I1478" i="1"/>
  <c r="I1477" i="1"/>
  <c r="I1476" i="1"/>
  <c r="I1460" i="1"/>
  <c r="I1459" i="1"/>
  <c r="I1458" i="1"/>
  <c r="I1457" i="1"/>
  <c r="I1456" i="1"/>
  <c r="I1452" i="1"/>
  <c r="I1451" i="1"/>
  <c r="I1450" i="1"/>
  <c r="I1449" i="1"/>
  <c r="I1448" i="1"/>
  <c r="I1447" i="1"/>
  <c r="I1446" i="1"/>
  <c r="I34" i="3"/>
  <c r="F263" i="4"/>
  <c r="G259" i="1"/>
  <c r="F196" i="4"/>
  <c r="D159" i="1"/>
  <c r="F163" i="4"/>
  <c r="G116" i="1"/>
  <c r="F82" i="4"/>
  <c r="H46" i="1"/>
  <c r="E237" i="5"/>
  <c r="F237" i="5" s="1"/>
  <c r="D1215" i="1"/>
  <c r="G1154" i="1"/>
  <c r="I35" i="3"/>
  <c r="C1518" i="1"/>
  <c r="F35" i="6"/>
  <c r="H25" i="3"/>
  <c r="C1329" i="1"/>
  <c r="I21" i="3"/>
  <c r="D1046" i="1"/>
  <c r="F363" i="4"/>
  <c r="D350" i="4"/>
  <c r="C358" i="1"/>
  <c r="F311" i="4"/>
  <c r="D298" i="4"/>
  <c r="C306" i="1"/>
  <c r="F6" i="4"/>
  <c r="H16" i="3"/>
  <c r="C2" i="1"/>
  <c r="H23" i="3"/>
  <c r="C1214" i="1"/>
  <c r="E407" i="4"/>
  <c r="D402" i="1" s="1"/>
  <c r="D293" i="1"/>
  <c r="E141" i="6"/>
  <c r="D1299" i="1"/>
  <c r="I24" i="3"/>
  <c r="H310" i="9"/>
  <c r="E176" i="5"/>
  <c r="D1167" i="1"/>
  <c r="F176" i="5"/>
  <c r="D175" i="5"/>
  <c r="H22" i="3"/>
  <c r="C1153" i="1"/>
  <c r="F528" i="4"/>
  <c r="C522" i="1"/>
  <c r="D1056" i="1"/>
  <c r="F78" i="5"/>
  <c r="H211" i="1"/>
  <c r="G211" i="1"/>
  <c r="E7" i="5"/>
  <c r="D990" i="1"/>
  <c r="F515" i="4"/>
  <c r="C509" i="1"/>
  <c r="F87" i="5"/>
  <c r="D68" i="5"/>
  <c r="C1065" i="1"/>
  <c r="E420" i="4"/>
  <c r="D415" i="1"/>
  <c r="F421" i="4"/>
  <c r="D420" i="4"/>
  <c r="C415" i="1"/>
  <c r="E408" i="4"/>
  <c r="D403" i="1" s="1"/>
  <c r="D345" i="1"/>
  <c r="F224" i="4"/>
  <c r="C220" i="1"/>
  <c r="D1408" i="1"/>
  <c r="I27" i="3"/>
  <c r="F114" i="6"/>
  <c r="D1124" i="1"/>
  <c r="F146" i="5"/>
  <c r="E412" i="4"/>
  <c r="D2" i="1"/>
  <c r="I16" i="3"/>
  <c r="G466" i="1"/>
  <c r="G326" i="1"/>
  <c r="F5" i="6"/>
  <c r="E310" i="9"/>
  <c r="B310" i="9" s="1"/>
  <c r="K1451" i="9"/>
  <c r="H565" i="1"/>
  <c r="H148" i="1"/>
  <c r="H50" i="1"/>
  <c r="B192" i="9"/>
  <c r="E166" i="9"/>
  <c r="B166" i="9" s="1"/>
  <c r="F213" i="9"/>
  <c r="B213" i="9" s="1"/>
  <c r="G313" i="9"/>
  <c r="E313" i="9" s="1"/>
  <c r="F12" i="5"/>
  <c r="H1409" i="1"/>
  <c r="E21" i="9"/>
  <c r="E528" i="4"/>
  <c r="I1444" i="1"/>
  <c r="I1440" i="1"/>
  <c r="G1127" i="1"/>
  <c r="H638" i="1"/>
  <c r="E151" i="4"/>
  <c r="G479" i="1"/>
  <c r="G160" i="1"/>
  <c r="D141" i="6"/>
  <c r="G314" i="9"/>
  <c r="E314" i="9" s="1"/>
  <c r="B314" i="9" s="1"/>
  <c r="D151" i="4"/>
  <c r="H478" i="1" l="1"/>
  <c r="G478" i="1"/>
  <c r="H574" i="1"/>
  <c r="G574" i="1"/>
  <c r="G159" i="1"/>
  <c r="H159" i="1"/>
  <c r="I23" i="3"/>
  <c r="D1214" i="1"/>
  <c r="H1214" i="1" s="1"/>
  <c r="G1215" i="1"/>
  <c r="H1215" i="1"/>
  <c r="H17" i="3"/>
  <c r="F151" i="4"/>
  <c r="D289" i="4"/>
  <c r="C147" i="1"/>
  <c r="F141" i="6"/>
  <c r="H28" i="3"/>
  <c r="C1435" i="1"/>
  <c r="E636" i="4"/>
  <c r="D630" i="1" s="1"/>
  <c r="D522" i="1"/>
  <c r="H522" i="1" s="1"/>
  <c r="B313" i="9"/>
  <c r="E312" i="9"/>
  <c r="G1408" i="1"/>
  <c r="H1408" i="1"/>
  <c r="D635" i="4"/>
  <c r="F420" i="4"/>
  <c r="C414" i="1"/>
  <c r="H1065" i="1"/>
  <c r="G1065" i="1"/>
  <c r="E6" i="5"/>
  <c r="D985" i="1"/>
  <c r="I20" i="3"/>
  <c r="F7" i="5"/>
  <c r="G1056" i="1"/>
  <c r="H1056" i="1"/>
  <c r="C1152" i="1"/>
  <c r="G1167" i="1"/>
  <c r="H1167" i="1"/>
  <c r="H1299" i="1"/>
  <c r="G1299" i="1"/>
  <c r="D407" i="4"/>
  <c r="F298" i="4"/>
  <c r="C293" i="1"/>
  <c r="H358" i="1"/>
  <c r="G358" i="1"/>
  <c r="H1518" i="1"/>
  <c r="G1518" i="1"/>
  <c r="H11" i="3"/>
  <c r="E289" i="4"/>
  <c r="I17" i="3"/>
  <c r="D147" i="1"/>
  <c r="B21" i="9"/>
  <c r="E639" i="4"/>
  <c r="D407" i="1"/>
  <c r="H1124" i="1"/>
  <c r="G1124" i="1"/>
  <c r="H220" i="1"/>
  <c r="G220" i="1"/>
  <c r="H415" i="1"/>
  <c r="G415" i="1"/>
  <c r="E635" i="4"/>
  <c r="D629" i="1" s="1"/>
  <c r="D414" i="1"/>
  <c r="F68" i="5"/>
  <c r="H21" i="3"/>
  <c r="C1046" i="1"/>
  <c r="D6" i="5"/>
  <c r="H509" i="1"/>
  <c r="G509" i="1"/>
  <c r="G990" i="1"/>
  <c r="H990" i="1"/>
  <c r="G522" i="1"/>
  <c r="E175" i="5"/>
  <c r="D1152" i="1" s="1"/>
  <c r="D1153" i="1"/>
  <c r="G1153" i="1" s="1"/>
  <c r="I22" i="3"/>
  <c r="H19" i="9"/>
  <c r="E19" i="9" s="1"/>
  <c r="B19" i="9" s="1"/>
  <c r="D1435" i="1"/>
  <c r="H9" i="3" s="1"/>
  <c r="I28" i="3"/>
  <c r="H2" i="1"/>
  <c r="G2" i="1"/>
  <c r="H306" i="1"/>
  <c r="G306" i="1"/>
  <c r="D408" i="4"/>
  <c r="F350" i="4"/>
  <c r="C345" i="1"/>
  <c r="H1329" i="1"/>
  <c r="G1329" i="1"/>
  <c r="G318" i="9"/>
  <c r="E318" i="9" s="1"/>
  <c r="D636" i="4"/>
  <c r="D412" i="4"/>
  <c r="G1214" i="1" l="1"/>
  <c r="F175" i="5"/>
  <c r="D639" i="4"/>
  <c r="F412" i="4"/>
  <c r="C407" i="1"/>
  <c r="B318" i="9"/>
  <c r="E317" i="9"/>
  <c r="I9" i="3" s="1"/>
  <c r="H345" i="1"/>
  <c r="G345" i="1"/>
  <c r="F408" i="4"/>
  <c r="C403" i="1"/>
  <c r="G285" i="9"/>
  <c r="E285" i="9" s="1"/>
  <c r="B285" i="9" s="1"/>
  <c r="G278" i="9"/>
  <c r="F6" i="5"/>
  <c r="C984" i="1"/>
  <c r="D633" i="1"/>
  <c r="N3" i="9"/>
  <c r="I11" i="3"/>
  <c r="K3" i="9"/>
  <c r="H278" i="9"/>
  <c r="D984" i="1"/>
  <c r="H1435" i="1"/>
  <c r="G1435" i="1"/>
  <c r="D413" i="4"/>
  <c r="D291" i="4"/>
  <c r="F289" i="4"/>
  <c r="C285" i="1"/>
  <c r="D290" i="4"/>
  <c r="F636" i="4"/>
  <c r="C630" i="1"/>
  <c r="H1046" i="1"/>
  <c r="G1046" i="1"/>
  <c r="E413" i="4"/>
  <c r="E291" i="4"/>
  <c r="D287" i="1" s="1"/>
  <c r="D285" i="1"/>
  <c r="E290" i="4"/>
  <c r="D286" i="1" s="1"/>
  <c r="H293" i="1"/>
  <c r="G293" i="1"/>
  <c r="F407" i="4"/>
  <c r="C402" i="1"/>
  <c r="H1152" i="1"/>
  <c r="G1152" i="1"/>
  <c r="H985" i="1"/>
  <c r="G985" i="1"/>
  <c r="H414" i="1"/>
  <c r="G414" i="1"/>
  <c r="F635" i="4"/>
  <c r="C629" i="1"/>
  <c r="H147" i="1"/>
  <c r="G147" i="1"/>
  <c r="H1153" i="1"/>
  <c r="H629" i="1" l="1"/>
  <c r="G629" i="1"/>
  <c r="H402" i="1"/>
  <c r="G402" i="1"/>
  <c r="H630" i="1"/>
  <c r="G630" i="1"/>
  <c r="F290" i="4"/>
  <c r="C286" i="1"/>
  <c r="F413" i="4"/>
  <c r="D640" i="4"/>
  <c r="D415" i="4"/>
  <c r="C408" i="1"/>
  <c r="D641" i="4"/>
  <c r="F639" i="4"/>
  <c r="C633" i="1"/>
  <c r="E640" i="4"/>
  <c r="E415" i="4"/>
  <c r="D410" i="1" s="1"/>
  <c r="D408" i="1"/>
  <c r="E414" i="4"/>
  <c r="D409" i="1" s="1"/>
  <c r="H285" i="1"/>
  <c r="G285" i="1"/>
  <c r="F291" i="4"/>
  <c r="C287" i="1"/>
  <c r="H984" i="1"/>
  <c r="G984" i="1"/>
  <c r="H8" i="3"/>
  <c r="H403" i="1"/>
  <c r="G403" i="1"/>
  <c r="H407" i="1"/>
  <c r="G407" i="1"/>
  <c r="E278" i="9"/>
  <c r="D414" i="4"/>
  <c r="F414" i="4" l="1"/>
  <c r="C409" i="1"/>
  <c r="M3" i="9"/>
  <c r="H633" i="1"/>
  <c r="G633" i="1"/>
  <c r="C635" i="1"/>
  <c r="F415" i="4"/>
  <c r="C410" i="1"/>
  <c r="B278" i="9"/>
  <c r="E277" i="9"/>
  <c r="I8" i="3" s="1"/>
  <c r="H287" i="1"/>
  <c r="G287" i="1"/>
  <c r="E642" i="4"/>
  <c r="D634" i="1"/>
  <c r="E641" i="4"/>
  <c r="H408" i="1"/>
  <c r="G408" i="1"/>
  <c r="D642" i="4"/>
  <c r="F640" i="4"/>
  <c r="C634" i="1"/>
  <c r="H286" i="1"/>
  <c r="G286" i="1"/>
  <c r="D635" i="1" l="1"/>
  <c r="G635" i="1" s="1"/>
  <c r="E645" i="4"/>
  <c r="E646" i="4"/>
  <c r="D636" i="1"/>
  <c r="H634" i="1"/>
  <c r="G634" i="1"/>
  <c r="D646" i="4"/>
  <c r="F642" i="4"/>
  <c r="C636" i="1"/>
  <c r="H410" i="1"/>
  <c r="G410" i="1"/>
  <c r="H409" i="1"/>
  <c r="G409" i="1"/>
  <c r="F641" i="4"/>
  <c r="D645" i="4"/>
  <c r="G276" i="9" l="1"/>
  <c r="E276" i="9" s="1"/>
  <c r="B276" i="9" s="1"/>
  <c r="H636" i="1"/>
  <c r="G636" i="1"/>
  <c r="H19" i="3"/>
  <c r="F646" i="4"/>
  <c r="C640" i="1"/>
  <c r="I19" i="3"/>
  <c r="D640" i="1"/>
  <c r="F645" i="4"/>
  <c r="H18" i="3"/>
  <c r="C639" i="1"/>
  <c r="D639" i="1"/>
  <c r="I18" i="3"/>
  <c r="H7" i="3"/>
  <c r="H635" i="1"/>
  <c r="J3" i="9" l="1"/>
  <c r="H640" i="1"/>
  <c r="G640" i="1"/>
  <c r="H639" i="1"/>
  <c r="G639" i="1"/>
  <c r="H274" i="9" l="1"/>
  <c r="M272" i="9"/>
  <c r="G274" i="9"/>
  <c r="E274" i="9" s="1"/>
  <c r="L272" i="9"/>
  <c r="F272" i="9" s="1"/>
  <c r="G18" i="9"/>
  <c r="H18" i="9"/>
  <c r="J12" i="9"/>
  <c r="I9" i="9"/>
  <c r="K7" i="9"/>
  <c r="J17" i="9"/>
  <c r="G15" i="9"/>
  <c r="K11" i="9"/>
  <c r="J8" i="9"/>
  <c r="I5" i="9"/>
  <c r="H16" i="9"/>
  <c r="I13" i="9"/>
  <c r="I17" i="9"/>
  <c r="L16" i="9"/>
  <c r="M15" i="9"/>
  <c r="K5" i="9"/>
  <c r="I7" i="9"/>
  <c r="J10" i="9"/>
  <c r="K13" i="9"/>
  <c r="M16" i="9"/>
  <c r="J5" i="9"/>
  <c r="K6" i="9"/>
  <c r="I8" i="9"/>
  <c r="J9" i="9"/>
  <c r="K10" i="9"/>
  <c r="I12" i="9"/>
  <c r="J13" i="9"/>
  <c r="G17" i="9"/>
  <c r="G16" i="9"/>
  <c r="E16" i="9" s="1"/>
  <c r="H15" i="9"/>
  <c r="J6" i="9"/>
  <c r="K9" i="9"/>
  <c r="I11" i="9"/>
  <c r="L15" i="9"/>
  <c r="H17" i="9"/>
  <c r="I6" i="9"/>
  <c r="J7" i="9"/>
  <c r="K8" i="9"/>
  <c r="J11" i="9"/>
  <c r="K12" i="9"/>
  <c r="E18" i="9" l="1"/>
  <c r="B18" i="9" s="1"/>
  <c r="E8" i="9"/>
  <c r="B8" i="9" s="1"/>
  <c r="E15" i="9"/>
  <c r="B274" i="9"/>
  <c r="E20" i="9"/>
  <c r="I7" i="3" s="1"/>
  <c r="B272" i="9"/>
  <c r="F20" i="9"/>
  <c r="E11" i="9"/>
  <c r="B11" i="9" s="1"/>
  <c r="E7" i="9"/>
  <c r="B7" i="9" s="1"/>
  <c r="E6" i="9"/>
  <c r="B6" i="9" s="1"/>
  <c r="F15" i="9"/>
  <c r="E17" i="9"/>
  <c r="B17" i="9" s="1"/>
  <c r="E12" i="9"/>
  <c r="B12" i="9" s="1"/>
  <c r="E10" i="9"/>
  <c r="B10" i="9" s="1"/>
  <c r="F16" i="9"/>
  <c r="B16" i="9" s="1"/>
  <c r="E13" i="9"/>
  <c r="B13" i="9" s="1"/>
  <c r="E5" i="9"/>
  <c r="E9" i="9"/>
  <c r="B9" i="9" s="1"/>
  <c r="B5" i="9" l="1"/>
  <c r="E4" i="9"/>
  <c r="F14" i="9"/>
  <c r="F3" i="9" s="1"/>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<sst xmlns="http://schemas.openxmlformats.org/spreadsheetml/2006/main" count="4374" uniqueCount="3427">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</sst>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750265.64999999991</v>
      </c>
      <c r="D2" s="6">
        <f>'PR-RAS'!E6</f>
        <v>876430.46000000008</v>
      </c>
      <c r="E2" s="6">
        <v>0</v>
      </c>
      <c r="F2" s="6">
        <v>0</v>
      </c>
      <c r="G2" s="7">
        <f t="shared" ref="G2:G264" si="0">(B2/1000)*(C2*1+D2*2)</f>
        <v>2503.1265700000004</v>
      </c>
      <c r="H2" s="7">
        <f t="shared" ref="H2:H264" si="1">ABS(C2-ROUND(C2,0))+ABS(D2-ROUND(D2,0))</f>
        <v>0.81000000017229468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133244.43</v>
      </c>
      <c r="D3" s="1">
        <f>'PR-RAS'!E7</f>
        <v>132013.74</v>
      </c>
      <c r="E3" s="1">
        <v>0</v>
      </c>
      <c r="F3" s="1">
        <v>0</v>
      </c>
      <c r="G3" s="2">
        <f t="shared" si="0"/>
        <v>794.54381999999998</v>
      </c>
      <c r="H3" s="2">
        <f t="shared" si="1"/>
        <v>0.69000000000232831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120828.8</v>
      </c>
      <c r="D4" s="1">
        <f>'PR-RAS'!E8</f>
        <v>106994.72</v>
      </c>
      <c r="E4" s="1">
        <v>0</v>
      </c>
      <c r="F4" s="1">
        <v>0</v>
      </c>
      <c r="G4" s="2">
        <f t="shared" si="0"/>
        <v>1004.45472</v>
      </c>
      <c r="H4" s="2">
        <f t="shared" si="1"/>
        <v>0.47999999999592546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120828.8</v>
      </c>
      <c r="D5" s="1">
        <f>'PR-RAS'!E9</f>
        <v>106994.72</v>
      </c>
      <c r="E5" s="1">
        <v>0</v>
      </c>
      <c r="F5" s="1">
        <v>0</v>
      </c>
      <c r="G5" s="2">
        <f t="shared" si="0"/>
        <v>1339.27296</v>
      </c>
      <c r="H5" s="2">
        <f t="shared" si="1"/>
        <v>0.47999999999592546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8400.8000000000011</v>
      </c>
      <c r="D19" s="1">
        <f>'PR-RAS'!E23</f>
        <v>22081.39</v>
      </c>
      <c r="E19" s="1">
        <v>0</v>
      </c>
      <c r="F19" s="1">
        <v>0</v>
      </c>
      <c r="G19" s="2">
        <f t="shared" si="0"/>
        <v>946.14443999999992</v>
      </c>
      <c r="H19" s="2">
        <f t="shared" si="1"/>
        <v>0.58999999999832653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137.43</v>
      </c>
      <c r="D20" s="1">
        <f>'PR-RAS'!E24</f>
        <v>342.45</v>
      </c>
      <c r="E20" s="1">
        <v>0</v>
      </c>
      <c r="F20" s="1">
        <v>0</v>
      </c>
      <c r="G20" s="2">
        <f t="shared" si="0"/>
        <v>15.624269999999997</v>
      </c>
      <c r="H20" s="2">
        <f t="shared" si="1"/>
        <v>0.87999999999999545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8263.3700000000008</v>
      </c>
      <c r="D23" s="1">
        <f>'PR-RAS'!E27</f>
        <v>21738.94</v>
      </c>
      <c r="E23" s="1">
        <v>0</v>
      </c>
      <c r="F23" s="1">
        <v>0</v>
      </c>
      <c r="G23" s="2">
        <f t="shared" si="0"/>
        <v>1138.3074999999999</v>
      </c>
      <c r="H23" s="2">
        <f t="shared" si="1"/>
        <v>0.43000000000211003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4014.83</v>
      </c>
      <c r="D25" s="1">
        <f>'PR-RAS'!E29</f>
        <v>2937.63</v>
      </c>
      <c r="E25" s="1">
        <v>0</v>
      </c>
      <c r="F25" s="1">
        <v>0</v>
      </c>
      <c r="G25" s="2">
        <f t="shared" si="0"/>
        <v>237.36216000000002</v>
      </c>
      <c r="H25" s="2">
        <f t="shared" si="1"/>
        <v>0.53999999999996362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4014.83</v>
      </c>
      <c r="D27" s="1">
        <f>'PR-RAS'!E31</f>
        <v>2937.63</v>
      </c>
      <c r="E27" s="1">
        <v>0</v>
      </c>
      <c r="F27" s="1">
        <v>0</v>
      </c>
      <c r="G27" s="2">
        <f t="shared" si="0"/>
        <v>257.14233999999999</v>
      </c>
      <c r="H27" s="2">
        <f t="shared" si="1"/>
        <v>0.53999999999996362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490508.00999999995</v>
      </c>
      <c r="D46" s="1">
        <f>'PR-RAS'!E50</f>
        <v>637386.32000000007</v>
      </c>
      <c r="E46" s="1">
        <v>0</v>
      </c>
      <c r="F46" s="1">
        <v>0</v>
      </c>
      <c r="G46" s="2">
        <f t="shared" si="0"/>
        <v>79437.629249999998</v>
      </c>
      <c r="H46" s="2">
        <f t="shared" si="1"/>
        <v>0.33000000001629815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78947.16</v>
      </c>
      <c r="D50" s="1">
        <f>'PR-RAS'!E54</f>
        <v>19949.830000000002</v>
      </c>
      <c r="E50" s="1">
        <v>0</v>
      </c>
      <c r="F50" s="1">
        <v>0</v>
      </c>
      <c r="G50" s="2">
        <f t="shared" si="0"/>
        <v>5823.4941800000006</v>
      </c>
      <c r="H50" s="2">
        <f t="shared" si="1"/>
        <v>0.33000000000174623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78947.16</v>
      </c>
      <c r="D54" s="1">
        <f>'PR-RAS'!E58</f>
        <v>19949.830000000002</v>
      </c>
      <c r="E54" s="1">
        <v>0</v>
      </c>
      <c r="F54" s="1">
        <v>0</v>
      </c>
      <c r="G54" s="2">
        <f t="shared" si="0"/>
        <v>6298.8814600000005</v>
      </c>
      <c r="H54" s="2">
        <f t="shared" si="1"/>
        <v>0.33000000000174623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315138.44</v>
      </c>
      <c r="D55" s="1">
        <f>'PR-RAS'!E59</f>
        <v>486857.73</v>
      </c>
      <c r="E55" s="1">
        <v>0</v>
      </c>
      <c r="F55" s="1">
        <v>0</v>
      </c>
      <c r="G55" s="2">
        <f t="shared" si="0"/>
        <v>69598.1106</v>
      </c>
      <c r="H55" s="2">
        <f t="shared" si="1"/>
        <v>0.71000000002095476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264449.75</v>
      </c>
      <c r="D56" s="1">
        <f>'PR-RAS'!E60</f>
        <v>275988.39</v>
      </c>
      <c r="E56" s="1">
        <v>0</v>
      </c>
      <c r="F56" s="1">
        <v>0</v>
      </c>
      <c r="G56" s="2">
        <f t="shared" si="0"/>
        <v>44903.459150000002</v>
      </c>
      <c r="H56" s="2">
        <f t="shared" si="1"/>
        <v>0.64000000001396984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50688.69</v>
      </c>
      <c r="D57" s="1">
        <f>'PR-RAS'!E61</f>
        <v>210869.34</v>
      </c>
      <c r="E57" s="1">
        <v>0</v>
      </c>
      <c r="F57" s="1">
        <v>0</v>
      </c>
      <c r="G57" s="2">
        <f t="shared" si="0"/>
        <v>26455.932720000001</v>
      </c>
      <c r="H57" s="2">
        <f t="shared" si="1"/>
        <v>0.64999999999417923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3769.43</v>
      </c>
      <c r="D58" s="1">
        <f>'PR-RAS'!E62</f>
        <v>8192.2800000000007</v>
      </c>
      <c r="E58" s="1">
        <v>0</v>
      </c>
      <c r="F58" s="1">
        <v>0</v>
      </c>
      <c r="G58" s="2">
        <f t="shared" si="0"/>
        <v>1148.7774300000001</v>
      </c>
      <c r="H58" s="2">
        <f t="shared" si="1"/>
        <v>0.71000000000049113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3769.43</v>
      </c>
      <c r="D59" s="1">
        <f>'PR-RAS'!E63</f>
        <v>8192.2800000000007</v>
      </c>
      <c r="E59" s="1">
        <v>0</v>
      </c>
      <c r="F59" s="1">
        <v>0</v>
      </c>
      <c r="G59" s="2">
        <f t="shared" si="0"/>
        <v>1168.9314200000001</v>
      </c>
      <c r="H59" s="2">
        <f t="shared" si="1"/>
        <v>0.71000000000049113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92652.98</v>
      </c>
      <c r="D70" s="1">
        <f>'PR-RAS'!E74</f>
        <v>122386.48</v>
      </c>
      <c r="E70" s="1">
        <v>0</v>
      </c>
      <c r="F70" s="1">
        <v>0</v>
      </c>
      <c r="G70" s="2">
        <f t="shared" si="0"/>
        <v>23282.389860000003</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92652.98</v>
      </c>
      <c r="D71" s="1">
        <f>'PR-RAS'!E75</f>
        <v>122386.48</v>
      </c>
      <c r="E71" s="1">
        <v>0</v>
      </c>
      <c r="F71" s="1">
        <v>0</v>
      </c>
      <c r="G71" s="2">
        <f t="shared" si="0"/>
        <v>23619.815800000004</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52647.360000000001</v>
      </c>
      <c r="D78" s="1">
        <f>'PR-RAS'!E82</f>
        <v>52628.110000000008</v>
      </c>
      <c r="E78" s="1">
        <v>0</v>
      </c>
      <c r="F78" s="1">
        <v>0</v>
      </c>
      <c r="G78" s="2">
        <f t="shared" si="0"/>
        <v>12158.57566</v>
      </c>
      <c r="H78" s="2">
        <f t="shared" si="1"/>
        <v>0.47000000000844011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29.19</v>
      </c>
      <c r="E79" s="1">
        <v>0</v>
      </c>
      <c r="F79" s="1">
        <v>0</v>
      </c>
      <c r="G79" s="2">
        <f t="shared" si="0"/>
        <v>4.5536400000000006</v>
      </c>
      <c r="H79" s="2">
        <f t="shared" si="1"/>
        <v>0.19000000000000128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29.19</v>
      </c>
      <c r="E81" s="1">
        <v>0</v>
      </c>
      <c r="F81" s="1">
        <v>0</v>
      </c>
      <c r="G81" s="2">
        <f t="shared" si="0"/>
        <v>4.6703999999999999</v>
      </c>
      <c r="H81" s="2">
        <f t="shared" si="1"/>
        <v>0.19000000000000128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52647.360000000001</v>
      </c>
      <c r="D87" s="1">
        <f>'PR-RAS'!E91</f>
        <v>52598.920000000006</v>
      </c>
      <c r="E87" s="1">
        <v>0</v>
      </c>
      <c r="F87" s="1">
        <v>0</v>
      </c>
      <c r="G87" s="2">
        <f t="shared" si="0"/>
        <v>13574.6872</v>
      </c>
      <c r="H87" s="2">
        <f t="shared" si="1"/>
        <v>0.43999999999505235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18576.7</v>
      </c>
      <c r="D88" s="1">
        <f>'PR-RAS'!E92</f>
        <v>18597.580000000002</v>
      </c>
      <c r="E88" s="1">
        <v>0</v>
      </c>
      <c r="F88" s="1">
        <v>0</v>
      </c>
      <c r="G88" s="2">
        <f t="shared" si="0"/>
        <v>4852.15182</v>
      </c>
      <c r="H88" s="2">
        <f t="shared" si="1"/>
        <v>0.71999999999752617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20848.34</v>
      </c>
      <c r="D89" s="1">
        <f>'PR-RAS'!E93</f>
        <v>20149.88</v>
      </c>
      <c r="E89" s="1">
        <v>0</v>
      </c>
      <c r="F89" s="1">
        <v>0</v>
      </c>
      <c r="G89" s="2">
        <f t="shared" si="0"/>
        <v>5381.0328</v>
      </c>
      <c r="H89" s="2">
        <f t="shared" si="1"/>
        <v>0.45999999999912689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13121.07</v>
      </c>
      <c r="D90" s="1">
        <f>'PR-RAS'!E94</f>
        <v>13851.46</v>
      </c>
      <c r="E90" s="1">
        <v>0</v>
      </c>
      <c r="F90" s="1">
        <v>0</v>
      </c>
      <c r="G90" s="2">
        <f t="shared" si="0"/>
        <v>3633.3351099999995</v>
      </c>
      <c r="H90" s="2">
        <f t="shared" si="1"/>
        <v>0.52999999999883585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101.25</v>
      </c>
      <c r="D93" s="1">
        <f>'PR-RAS'!E97</f>
        <v>0</v>
      </c>
      <c r="E93" s="1">
        <v>0</v>
      </c>
      <c r="F93" s="1">
        <v>0</v>
      </c>
      <c r="G93" s="2">
        <f t="shared" si="0"/>
        <v>9.3149999999999995</v>
      </c>
      <c r="H93" s="2">
        <f t="shared" si="1"/>
        <v>0.25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73865.850000000006</v>
      </c>
      <c r="D102" s="1">
        <f>'PR-RAS'!E106</f>
        <v>54402.290000000008</v>
      </c>
      <c r="E102" s="1">
        <v>0</v>
      </c>
      <c r="F102" s="1">
        <v>0</v>
      </c>
      <c r="G102" s="2">
        <f t="shared" si="0"/>
        <v>18449.713430000003</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135.94</v>
      </c>
      <c r="D103" s="1">
        <f>'PR-RAS'!E107</f>
        <v>0</v>
      </c>
      <c r="E103" s="1">
        <v>0</v>
      </c>
      <c r="F103" s="1">
        <v>0</v>
      </c>
      <c r="G103" s="2">
        <f t="shared" si="0"/>
        <v>13.865879999999999</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135.94</v>
      </c>
      <c r="D107" s="1">
        <f>'PR-RAS'!E111</f>
        <v>0</v>
      </c>
      <c r="E107" s="1">
        <v>0</v>
      </c>
      <c r="F107" s="1">
        <v>0</v>
      </c>
      <c r="G107" s="2">
        <f t="shared" si="0"/>
        <v>14.40964</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50681.24</v>
      </c>
      <c r="D108" s="1">
        <f>'PR-RAS'!E112</f>
        <v>34521.560000000005</v>
      </c>
      <c r="E108" s="1">
        <v>0</v>
      </c>
      <c r="F108" s="1">
        <v>0</v>
      </c>
      <c r="G108" s="2">
        <f t="shared" si="0"/>
        <v>12810.506520000001</v>
      </c>
      <c r="H108" s="2">
        <f t="shared" si="1"/>
        <v>0.67999999999301508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14.86</v>
      </c>
      <c r="D110" s="1">
        <f>'PR-RAS'!E114</f>
        <v>4.3099999999999996</v>
      </c>
      <c r="E110" s="1">
        <v>0</v>
      </c>
      <c r="F110" s="1">
        <v>0</v>
      </c>
      <c r="G110" s="2">
        <f t="shared" si="0"/>
        <v>2.5593199999999996</v>
      </c>
      <c r="H110" s="2">
        <f t="shared" si="1"/>
        <v>0.45000000000000018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45268.959999999999</v>
      </c>
      <c r="D111" s="1">
        <f>'PR-RAS'!E115</f>
        <v>30898.04</v>
      </c>
      <c r="E111" s="1">
        <v>0</v>
      </c>
      <c r="F111" s="1">
        <v>0</v>
      </c>
      <c r="G111" s="2">
        <f t="shared" si="0"/>
        <v>11777.154400000001</v>
      </c>
      <c r="H111" s="2">
        <f t="shared" si="1"/>
        <v>8.000000000174623E-2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5397.42</v>
      </c>
      <c r="D113" s="1">
        <f>'PR-RAS'!E117</f>
        <v>3619.21</v>
      </c>
      <c r="E113" s="1">
        <v>0</v>
      </c>
      <c r="F113" s="1">
        <v>0</v>
      </c>
      <c r="G113" s="2">
        <f t="shared" si="0"/>
        <v>1415.21408</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23048.670000000002</v>
      </c>
      <c r="D116" s="1">
        <f>'PR-RAS'!E120</f>
        <v>19880.73</v>
      </c>
      <c r="E116" s="1">
        <v>0</v>
      </c>
      <c r="F116" s="1">
        <v>0</v>
      </c>
      <c r="G116" s="2">
        <f t="shared" si="0"/>
        <v>7223.1649500000012</v>
      </c>
      <c r="H116" s="2">
        <f t="shared" si="1"/>
        <v>0.59999999999854481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204.34</v>
      </c>
      <c r="D117" s="1">
        <f>'PR-RAS'!E121</f>
        <v>0</v>
      </c>
      <c r="E117" s="1">
        <v>0</v>
      </c>
      <c r="F117" s="1">
        <v>0</v>
      </c>
      <c r="G117" s="2">
        <f t="shared" si="0"/>
        <v>23.703440000000001</v>
      </c>
      <c r="H117" s="2">
        <f t="shared" si="1"/>
        <v>0.34000000000000341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22844.33</v>
      </c>
      <c r="D118" s="1">
        <f>'PR-RAS'!E122</f>
        <v>19880.73</v>
      </c>
      <c r="E118" s="1">
        <v>0</v>
      </c>
      <c r="F118" s="1">
        <v>0</v>
      </c>
      <c r="G118" s="2">
        <f t="shared" si="0"/>
        <v>7324.8774300000005</v>
      </c>
      <c r="H118" s="2">
        <f t="shared" si="1"/>
        <v>0.60000000000218279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567671.02</v>
      </c>
      <c r="D147" s="1">
        <f>'PR-RAS'!E151</f>
        <v>596948.01</v>
      </c>
      <c r="E147" s="1">
        <v>0</v>
      </c>
      <c r="F147" s="1">
        <v>0</v>
      </c>
      <c r="G147" s="2">
        <f t="shared" si="0"/>
        <v>257188.78783999998</v>
      </c>
      <c r="H147" s="2">
        <f t="shared" si="1"/>
        <v>3.0000000027939677E-2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159434.00999999998</v>
      </c>
      <c r="D148" s="1">
        <f>'PR-RAS'!E152</f>
        <v>124372.06</v>
      </c>
      <c r="E148" s="1">
        <v>0</v>
      </c>
      <c r="F148" s="1">
        <v>0</v>
      </c>
      <c r="G148" s="2">
        <f t="shared" si="0"/>
        <v>60002.185109999999</v>
      </c>
      <c r="H148" s="2">
        <f t="shared" si="1"/>
        <v>6.9999999977881089E-2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128503.59</v>
      </c>
      <c r="D149" s="1">
        <f>'PR-RAS'!E153</f>
        <v>98495.01</v>
      </c>
      <c r="E149" s="1">
        <v>0</v>
      </c>
      <c r="F149" s="1">
        <v>0</v>
      </c>
      <c r="G149" s="2">
        <f t="shared" si="0"/>
        <v>48173.054279999997</v>
      </c>
      <c r="H149" s="2">
        <f t="shared" si="1"/>
        <v>0.41999999999825377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128503.59</v>
      </c>
      <c r="D150" s="1">
        <f>'PR-RAS'!E154</f>
        <v>98495.01</v>
      </c>
      <c r="E150" s="1">
        <v>0</v>
      </c>
      <c r="F150" s="1">
        <v>0</v>
      </c>
      <c r="G150" s="2">
        <f t="shared" si="0"/>
        <v>48498.547889999994</v>
      </c>
      <c r="H150" s="2">
        <f t="shared" si="1"/>
        <v>0.41999999999825377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9727.33</v>
      </c>
      <c r="D154" s="1">
        <f>'PR-RAS'!E158</f>
        <v>8924.73</v>
      </c>
      <c r="E154" s="1">
        <v>0</v>
      </c>
      <c r="F154" s="1">
        <v>0</v>
      </c>
      <c r="G154" s="2">
        <f t="shared" si="0"/>
        <v>4219.2488700000004</v>
      </c>
      <c r="H154" s="2">
        <f t="shared" si="1"/>
        <v>0.6000000000003638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21203.09</v>
      </c>
      <c r="D155" s="1">
        <f>'PR-RAS'!E159</f>
        <v>16952.32</v>
      </c>
      <c r="E155" s="1">
        <v>0</v>
      </c>
      <c r="F155" s="1">
        <v>0</v>
      </c>
      <c r="G155" s="2">
        <f t="shared" si="0"/>
        <v>8486.5904199999986</v>
      </c>
      <c r="H155" s="2">
        <f t="shared" si="1"/>
        <v>0.40999999999985448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21203.09</v>
      </c>
      <c r="D157" s="1">
        <f>'PR-RAS'!E161</f>
        <v>16952.32</v>
      </c>
      <c r="E157" s="1">
        <v>0</v>
      </c>
      <c r="F157" s="1">
        <v>0</v>
      </c>
      <c r="G157" s="2">
        <f t="shared" si="0"/>
        <v>8596.8058799999999</v>
      </c>
      <c r="H157" s="2">
        <f t="shared" si="1"/>
        <v>0.40999999999985448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189642.36000000004</v>
      </c>
      <c r="D159" s="1">
        <f>'PR-RAS'!E163</f>
        <v>239848.06</v>
      </c>
      <c r="E159" s="1">
        <v>0</v>
      </c>
      <c r="F159" s="1">
        <v>0</v>
      </c>
      <c r="G159" s="2">
        <f t="shared" si="0"/>
        <v>105755.47984</v>
      </c>
      <c r="H159" s="2">
        <f t="shared" si="1"/>
        <v>0.42000000004190952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5953.25</v>
      </c>
      <c r="D160" s="1">
        <f>'PR-RAS'!E164</f>
        <v>6750.56</v>
      </c>
      <c r="E160" s="1">
        <v>0</v>
      </c>
      <c r="F160" s="1">
        <v>0</v>
      </c>
      <c r="G160" s="2">
        <f t="shared" si="0"/>
        <v>3093.2448300000005</v>
      </c>
      <c r="H160" s="2">
        <f t="shared" si="1"/>
        <v>0.68999999999959982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4066.72</v>
      </c>
      <c r="D161" s="1">
        <f>'PR-RAS'!E165</f>
        <v>4899.1000000000004</v>
      </c>
      <c r="E161" s="1">
        <v>0</v>
      </c>
      <c r="F161" s="1">
        <v>0</v>
      </c>
      <c r="G161" s="2">
        <f t="shared" si="0"/>
        <v>2218.3872000000001</v>
      </c>
      <c r="H161" s="2">
        <f t="shared" si="1"/>
        <v>0.38000000000056389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1656.53</v>
      </c>
      <c r="D162" s="1">
        <f>'PR-RAS'!E166</f>
        <v>1556.46</v>
      </c>
      <c r="E162" s="1">
        <v>0</v>
      </c>
      <c r="F162" s="1">
        <v>0</v>
      </c>
      <c r="G162" s="2">
        <f t="shared" si="0"/>
        <v>767.88144999999997</v>
      </c>
      <c r="H162" s="2">
        <f t="shared" si="1"/>
        <v>0.93000000000006366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230</v>
      </c>
      <c r="D163" s="1">
        <f>'PR-RAS'!E167</f>
        <v>295</v>
      </c>
      <c r="E163" s="1">
        <v>0</v>
      </c>
      <c r="F163" s="1">
        <v>0</v>
      </c>
      <c r="G163" s="2">
        <f t="shared" si="0"/>
        <v>132.84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28640.940000000002</v>
      </c>
      <c r="D165" s="1">
        <f>'PR-RAS'!E169</f>
        <v>28636.73</v>
      </c>
      <c r="E165" s="1">
        <v>0</v>
      </c>
      <c r="F165" s="1">
        <v>0</v>
      </c>
      <c r="G165" s="2">
        <f t="shared" si="0"/>
        <v>14089.961600000001</v>
      </c>
      <c r="H165" s="2">
        <f t="shared" si="1"/>
        <v>0.32999999999810825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5527.97</v>
      </c>
      <c r="D166" s="1">
        <f>'PR-RAS'!E170</f>
        <v>4825.75</v>
      </c>
      <c r="E166" s="1">
        <v>0</v>
      </c>
      <c r="F166" s="1">
        <v>0</v>
      </c>
      <c r="G166" s="2">
        <f t="shared" si="0"/>
        <v>2504.6125500000003</v>
      </c>
      <c r="H166" s="2">
        <f t="shared" si="1"/>
        <v>0.27999999999974534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18827.39</v>
      </c>
      <c r="D168" s="1">
        <f>'PR-RAS'!E172</f>
        <v>17509.599999999999</v>
      </c>
      <c r="E168" s="1">
        <v>0</v>
      </c>
      <c r="F168" s="1">
        <v>0</v>
      </c>
      <c r="G168" s="2">
        <f t="shared" si="0"/>
        <v>8992.3805300000004</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2448.9</v>
      </c>
      <c r="D169" s="1">
        <f>'PR-RAS'!E173</f>
        <v>5025.72</v>
      </c>
      <c r="E169" s="1">
        <v>0</v>
      </c>
      <c r="F169" s="1">
        <v>0</v>
      </c>
      <c r="G169" s="2">
        <f t="shared" si="0"/>
        <v>2100.0571199999999</v>
      </c>
      <c r="H169" s="2">
        <f t="shared" si="1"/>
        <v>0.37999999999965439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1836.68</v>
      </c>
      <c r="D170" s="1">
        <f>'PR-RAS'!E174</f>
        <v>763.16</v>
      </c>
      <c r="E170" s="1">
        <v>0</v>
      </c>
      <c r="F170" s="1">
        <v>0</v>
      </c>
      <c r="G170" s="2">
        <f t="shared" si="0"/>
        <v>568.34700000000009</v>
      </c>
      <c r="H170" s="2">
        <f t="shared" si="1"/>
        <v>0.4799999999999045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512.5</v>
      </c>
      <c r="E172" s="1">
        <v>0</v>
      </c>
      <c r="F172" s="1">
        <v>0</v>
      </c>
      <c r="G172" s="2">
        <f t="shared" si="0"/>
        <v>175.27500000000001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125014.09000000001</v>
      </c>
      <c r="D173" s="1">
        <f>'PR-RAS'!E177</f>
        <v>155378.72</v>
      </c>
      <c r="E173" s="1">
        <v>0</v>
      </c>
      <c r="F173" s="1">
        <v>0</v>
      </c>
      <c r="G173" s="2">
        <f t="shared" si="0"/>
        <v>74952.703160000005</v>
      </c>
      <c r="H173" s="2">
        <f t="shared" si="1"/>
        <v>0.3700000000098953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3328.34</v>
      </c>
      <c r="D174" s="1">
        <f>'PR-RAS'!E178</f>
        <v>4249.67</v>
      </c>
      <c r="E174" s="1">
        <v>0</v>
      </c>
      <c r="F174" s="1">
        <v>0</v>
      </c>
      <c r="G174" s="2">
        <f t="shared" si="0"/>
        <v>2046.1886399999999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35949.64</v>
      </c>
      <c r="D175" s="1">
        <f>'PR-RAS'!E179</f>
        <v>73547</v>
      </c>
      <c r="E175" s="1">
        <v>0</v>
      </c>
      <c r="F175" s="1">
        <v>0</v>
      </c>
      <c r="G175" s="2">
        <f t="shared" si="0"/>
        <v>31849.593359999999</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6348.71</v>
      </c>
      <c r="D176" s="1">
        <f>'PR-RAS'!E180</f>
        <v>4203.82</v>
      </c>
      <c r="E176" s="1">
        <v>0</v>
      </c>
      <c r="F176" s="1">
        <v>0</v>
      </c>
      <c r="G176" s="2">
        <f t="shared" si="0"/>
        <v>2582.3612499999995</v>
      </c>
      <c r="H176" s="2">
        <f t="shared" si="1"/>
        <v>0.47000000000025466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35113.81</v>
      </c>
      <c r="D177" s="1">
        <f>'PR-RAS'!E181</f>
        <v>27532.18</v>
      </c>
      <c r="E177" s="1">
        <v>0</v>
      </c>
      <c r="F177" s="1">
        <v>0</v>
      </c>
      <c r="G177" s="2">
        <f t="shared" si="0"/>
        <v>15871.357919999999</v>
      </c>
      <c r="H177" s="2">
        <f t="shared" si="1"/>
        <v>0.37000000000261934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3445.33</v>
      </c>
      <c r="D178" s="1">
        <f>'PR-RAS'!E182</f>
        <v>5723.19</v>
      </c>
      <c r="E178" s="1">
        <v>0</v>
      </c>
      <c r="F178" s="1">
        <v>0</v>
      </c>
      <c r="G178" s="2">
        <f t="shared" si="0"/>
        <v>2635.8326699999998</v>
      </c>
      <c r="H178" s="2">
        <f t="shared" si="1"/>
        <v>0.51999999999952706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1122.5</v>
      </c>
      <c r="D179" s="1">
        <f>'PR-RAS'!E183</f>
        <v>4582.38</v>
      </c>
      <c r="E179" s="1">
        <v>0</v>
      </c>
      <c r="F179" s="1">
        <v>0</v>
      </c>
      <c r="G179" s="2">
        <f t="shared" si="0"/>
        <v>1831.13228</v>
      </c>
      <c r="H179" s="2">
        <f t="shared" si="1"/>
        <v>0.88000000000010914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32867.39</v>
      </c>
      <c r="D180" s="1">
        <f>'PR-RAS'!E184</f>
        <v>24044.65</v>
      </c>
      <c r="E180" s="1">
        <v>0</v>
      </c>
      <c r="F180" s="1">
        <v>0</v>
      </c>
      <c r="G180" s="2">
        <f t="shared" si="0"/>
        <v>14491.247509999999</v>
      </c>
      <c r="H180" s="2">
        <f t="shared" si="1"/>
        <v>0.73999999999796273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5316.35</v>
      </c>
      <c r="D181" s="1">
        <f>'PR-RAS'!E185</f>
        <v>5262.57</v>
      </c>
      <c r="E181" s="1">
        <v>0</v>
      </c>
      <c r="F181" s="1">
        <v>0</v>
      </c>
      <c r="G181" s="2">
        <f t="shared" si="0"/>
        <v>2851.4681999999998</v>
      </c>
      <c r="H181" s="2">
        <f t="shared" si="1"/>
        <v>0.78000000000065484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1522.02</v>
      </c>
      <c r="D182" s="1">
        <f>'PR-RAS'!E186</f>
        <v>6233.26</v>
      </c>
      <c r="E182" s="1">
        <v>0</v>
      </c>
      <c r="F182" s="1">
        <v>0</v>
      </c>
      <c r="G182" s="2">
        <f t="shared" si="0"/>
        <v>2531.9257400000001</v>
      </c>
      <c r="H182" s="2">
        <f t="shared" si="1"/>
        <v>0.28000000000020009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2451.35</v>
      </c>
      <c r="D183" s="1">
        <f>'PR-RAS'!E187</f>
        <v>3090.63</v>
      </c>
      <c r="E183" s="1">
        <v>0</v>
      </c>
      <c r="F183" s="1">
        <v>0</v>
      </c>
      <c r="G183" s="2">
        <f t="shared" si="0"/>
        <v>1571.1350200000002</v>
      </c>
      <c r="H183" s="2">
        <f t="shared" si="1"/>
        <v>0.71999999999979991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27582.73</v>
      </c>
      <c r="D184" s="1">
        <f>'PR-RAS'!E188</f>
        <v>45991.42</v>
      </c>
      <c r="E184" s="1">
        <v>0</v>
      </c>
      <c r="F184" s="1">
        <v>0</v>
      </c>
      <c r="G184" s="2">
        <f t="shared" si="0"/>
        <v>21880.499309999999</v>
      </c>
      <c r="H184" s="2">
        <f t="shared" si="1"/>
        <v>0.68999999999869033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7125.9</v>
      </c>
      <c r="D185" s="1">
        <f>'PR-RAS'!E189</f>
        <v>5984.48</v>
      </c>
      <c r="E185" s="1">
        <v>0</v>
      </c>
      <c r="F185" s="1">
        <v>0</v>
      </c>
      <c r="G185" s="2">
        <f t="shared" si="0"/>
        <v>3513.45424</v>
      </c>
      <c r="H185" s="2">
        <f t="shared" si="1"/>
        <v>0.57999999999992724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1986.69</v>
      </c>
      <c r="D186" s="1">
        <f>'PR-RAS'!E190</f>
        <v>2893.73</v>
      </c>
      <c r="E186" s="1">
        <v>0</v>
      </c>
      <c r="F186" s="1">
        <v>0</v>
      </c>
      <c r="G186" s="2">
        <f t="shared" si="0"/>
        <v>1438.21775</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8625.77</v>
      </c>
      <c r="D187" s="1">
        <f>'PR-RAS'!E191</f>
        <v>12457.66</v>
      </c>
      <c r="E187" s="1">
        <v>0</v>
      </c>
      <c r="F187" s="1">
        <v>0</v>
      </c>
      <c r="G187" s="2">
        <f t="shared" si="0"/>
        <v>6238.6427399999993</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684.93</v>
      </c>
      <c r="D188" s="1">
        <f>'PR-RAS'!E192</f>
        <v>683.18</v>
      </c>
      <c r="E188" s="1">
        <v>0</v>
      </c>
      <c r="F188" s="1">
        <v>0</v>
      </c>
      <c r="G188" s="2">
        <f t="shared" si="0"/>
        <v>383.59123</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3108.42</v>
      </c>
      <c r="D189" s="1">
        <f>'PR-RAS'!E193</f>
        <v>15863.19</v>
      </c>
      <c r="E189" s="1">
        <v>0</v>
      </c>
      <c r="F189" s="1">
        <v>0</v>
      </c>
      <c r="G189" s="2">
        <f t="shared" si="0"/>
        <v>6548.9424000000008</v>
      </c>
      <c r="H189" s="2">
        <f t="shared" si="1"/>
        <v>0.61000000000058208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6051.02</v>
      </c>
      <c r="D191" s="1">
        <f>'PR-RAS'!E195</f>
        <v>8109.18</v>
      </c>
      <c r="E191" s="1">
        <v>0</v>
      </c>
      <c r="F191" s="1">
        <v>0</v>
      </c>
      <c r="G191" s="2">
        <f t="shared" si="0"/>
        <v>4231.1822000000002</v>
      </c>
      <c r="H191" s="2">
        <f t="shared" si="1"/>
        <v>0.2000000000007276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14567.22</v>
      </c>
      <c r="D192" s="1">
        <f>'PR-RAS'!E196</f>
        <v>10291.58</v>
      </c>
      <c r="E192" s="1">
        <v>0</v>
      </c>
      <c r="F192" s="1">
        <v>0</v>
      </c>
      <c r="G192" s="2">
        <f t="shared" si="0"/>
        <v>6713.7225799999997</v>
      </c>
      <c r="H192" s="2">
        <f t="shared" si="1"/>
        <v>0.63999999999941792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14567.22</v>
      </c>
      <c r="D206" s="1">
        <f>'PR-RAS'!E210</f>
        <v>10291.58</v>
      </c>
      <c r="E206" s="1">
        <v>0</v>
      </c>
      <c r="F206" s="1">
        <v>0</v>
      </c>
      <c r="G206" s="2">
        <f t="shared" si="0"/>
        <v>7205.8278999999993</v>
      </c>
      <c r="H206" s="2">
        <f t="shared" si="1"/>
        <v>0.63999999999941792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1507.72</v>
      </c>
      <c r="D207" s="1">
        <f>'PR-RAS'!E211</f>
        <v>1522.71</v>
      </c>
      <c r="E207" s="1">
        <v>0</v>
      </c>
      <c r="F207" s="1">
        <v>0</v>
      </c>
      <c r="G207" s="2">
        <f t="shared" si="0"/>
        <v>937.94684000000007</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0.26</v>
      </c>
      <c r="D208" s="1">
        <f>'PR-RAS'!E212</f>
        <v>0</v>
      </c>
      <c r="E208" s="1">
        <v>0</v>
      </c>
      <c r="F208" s="1">
        <v>0</v>
      </c>
      <c r="G208" s="2">
        <f t="shared" si="0"/>
        <v>5.382E-2</v>
      </c>
      <c r="H208" s="2">
        <f t="shared" si="1"/>
        <v>0.26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66.59</v>
      </c>
      <c r="D209" s="1">
        <f>'PR-RAS'!E213</f>
        <v>34.229999999999997</v>
      </c>
      <c r="E209" s="1">
        <v>0</v>
      </c>
      <c r="F209" s="1">
        <v>0</v>
      </c>
      <c r="G209" s="2">
        <f t="shared" si="0"/>
        <v>28.090400000000002</v>
      </c>
      <c r="H209" s="2">
        <f t="shared" si="1"/>
        <v>0.63999999999999346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12992.65</v>
      </c>
      <c r="D210" s="1">
        <f>'PR-RAS'!E214</f>
        <v>8734.64</v>
      </c>
      <c r="E210" s="1">
        <v>0</v>
      </c>
      <c r="F210" s="1">
        <v>0</v>
      </c>
      <c r="G210" s="2">
        <f t="shared" si="0"/>
        <v>6366.5433699999994</v>
      </c>
      <c r="H210" s="2">
        <f t="shared" si="1"/>
        <v>0.71000000000094587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736.76</v>
      </c>
      <c r="D211" s="1">
        <f>'PR-RAS'!E215</f>
        <v>756.68</v>
      </c>
      <c r="E211" s="1">
        <v>0</v>
      </c>
      <c r="F211" s="1">
        <v>0</v>
      </c>
      <c r="G211" s="2">
        <f t="shared" si="0"/>
        <v>472.52519999999998</v>
      </c>
      <c r="H211" s="2">
        <f t="shared" si="1"/>
        <v>0.56000000000005912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736.76</v>
      </c>
      <c r="D215" s="1">
        <f>'PR-RAS'!E219</f>
        <v>756.68</v>
      </c>
      <c r="E215" s="1">
        <v>0</v>
      </c>
      <c r="F215" s="1">
        <v>0</v>
      </c>
      <c r="G215" s="2">
        <f t="shared" si="0"/>
        <v>481.52567999999997</v>
      </c>
      <c r="H215" s="2">
        <f t="shared" si="1"/>
        <v>0.56000000000005912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736.76</v>
      </c>
      <c r="D218" s="1">
        <f>'PR-RAS'!E222</f>
        <v>756.68</v>
      </c>
      <c r="E218" s="1">
        <v>0</v>
      </c>
      <c r="F218" s="1">
        <v>0</v>
      </c>
      <c r="G218" s="2">
        <f t="shared" si="0"/>
        <v>488.27603999999997</v>
      </c>
      <c r="H218" s="2">
        <f t="shared" si="1"/>
        <v>0.56000000000005912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8616.6200000000008</v>
      </c>
      <c r="D220" s="1">
        <f>'PR-RAS'!E224</f>
        <v>9145.5400000000009</v>
      </c>
      <c r="E220" s="1">
        <v>0</v>
      </c>
      <c r="F220" s="1">
        <v>0</v>
      </c>
      <c r="G220" s="2">
        <f t="shared" si="0"/>
        <v>5892.7863000000007</v>
      </c>
      <c r="H220" s="2">
        <f t="shared" si="1"/>
        <v>0.83999999999832653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8616.6200000000008</v>
      </c>
      <c r="D227" s="1">
        <f>'PR-RAS'!E231</f>
        <v>9145.5400000000009</v>
      </c>
      <c r="E227" s="1">
        <v>0</v>
      </c>
      <c r="F227" s="1">
        <v>0</v>
      </c>
      <c r="G227" s="2">
        <f t="shared" si="0"/>
        <v>6081.1402000000007</v>
      </c>
      <c r="H227" s="2">
        <f t="shared" si="1"/>
        <v>0.83999999999832653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8616.6200000000008</v>
      </c>
      <c r="D228" s="1">
        <f>'PR-RAS'!E232</f>
        <v>9145.5400000000009</v>
      </c>
      <c r="E228" s="1">
        <v>0</v>
      </c>
      <c r="F228" s="1">
        <v>0</v>
      </c>
      <c r="G228" s="2">
        <f t="shared" si="0"/>
        <v>6108.0479000000014</v>
      </c>
      <c r="H228" s="2">
        <f t="shared" si="1"/>
        <v>0.83999999999832653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91709.56</v>
      </c>
      <c r="D248" s="1">
        <f>'PR-RAS'!E252</f>
        <v>99509.81</v>
      </c>
      <c r="E248" s="1">
        <v>0</v>
      </c>
      <c r="F248" s="1">
        <v>0</v>
      </c>
      <c r="G248" s="2">
        <f t="shared" si="0"/>
        <v>71810.107459999999</v>
      </c>
      <c r="H248" s="2">
        <f t="shared" si="1"/>
        <v>0.63000000000465661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91709.56</v>
      </c>
      <c r="D255" s="1">
        <f>'PR-RAS'!E259</f>
        <v>99509.81</v>
      </c>
      <c r="E255" s="1">
        <v>0</v>
      </c>
      <c r="F255" s="1">
        <v>0</v>
      </c>
      <c r="G255" s="2">
        <f t="shared" si="0"/>
        <v>73845.211719999992</v>
      </c>
      <c r="H255" s="2">
        <f t="shared" si="1"/>
        <v>0.63000000000465661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89535.5</v>
      </c>
      <c r="D256" s="1">
        <f>'PR-RAS'!E260</f>
        <v>97231.59</v>
      </c>
      <c r="E256" s="1">
        <v>0</v>
      </c>
      <c r="F256" s="1">
        <v>0</v>
      </c>
      <c r="G256" s="2">
        <f t="shared" si="0"/>
        <v>72419.663400000005</v>
      </c>
      <c r="H256" s="2">
        <f t="shared" si="1"/>
        <v>0.91000000000349246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2174.06</v>
      </c>
      <c r="D257" s="1">
        <f>'PR-RAS'!E261</f>
        <v>2278.2199999999998</v>
      </c>
      <c r="E257" s="1">
        <v>0</v>
      </c>
      <c r="F257" s="1">
        <v>0</v>
      </c>
      <c r="G257" s="2">
        <f t="shared" si="0"/>
        <v>1723.008</v>
      </c>
      <c r="H257" s="2">
        <f t="shared" si="1"/>
        <v>0.27999999999974534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102964.49</v>
      </c>
      <c r="D259" s="1">
        <f>'PR-RAS'!E263</f>
        <v>113024.28</v>
      </c>
      <c r="E259" s="1">
        <v>0</v>
      </c>
      <c r="F259" s="1">
        <v>0</v>
      </c>
      <c r="G259" s="2">
        <f t="shared" si="0"/>
        <v>84885.366899999994</v>
      </c>
      <c r="H259" s="2">
        <f t="shared" si="1"/>
        <v>0.77000000000407454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99529.010000000009</v>
      </c>
      <c r="D260" s="1">
        <f>'PR-RAS'!E264</f>
        <v>110024.28</v>
      </c>
      <c r="E260" s="1">
        <v>0</v>
      </c>
      <c r="F260" s="1">
        <v>0</v>
      </c>
      <c r="G260" s="2">
        <f t="shared" si="0"/>
        <v>82770.590630000006</v>
      </c>
      <c r="H260" s="2">
        <f t="shared" si="1"/>
        <v>0.29000000000814907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58617.23</v>
      </c>
      <c r="D261" s="1">
        <f>'PR-RAS'!E265</f>
        <v>69394.259999999995</v>
      </c>
      <c r="E261" s="1">
        <v>0</v>
      </c>
      <c r="F261" s="1">
        <v>0</v>
      </c>
      <c r="G261" s="2">
        <f t="shared" si="0"/>
        <v>51325.495000000003</v>
      </c>
      <c r="H261" s="2">
        <f t="shared" si="1"/>
        <v>0.48999999999796273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40911.78</v>
      </c>
      <c r="D262" s="1">
        <f>'PR-RAS'!E266</f>
        <v>40630.019999999997</v>
      </c>
      <c r="E262" s="1">
        <v>0</v>
      </c>
      <c r="F262" s="1">
        <v>0</v>
      </c>
      <c r="G262" s="2">
        <f t="shared" si="0"/>
        <v>31886.845020000001</v>
      </c>
      <c r="H262" s="2">
        <f t="shared" si="1"/>
        <v>0.23999999999796273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3000</v>
      </c>
      <c r="E264" s="1">
        <v>0</v>
      </c>
      <c r="F264" s="1">
        <v>0</v>
      </c>
      <c r="G264" s="2">
        <f t="shared" si="0"/>
        <v>1578</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3000</v>
      </c>
      <c r="E265" s="1">
        <v>0</v>
      </c>
      <c r="F265" s="1">
        <v>0</v>
      </c>
      <c r="G265" s="2">
        <f t="shared" ref="G265:G521" si="8">(B265/1000)*(C265*1+D265*2)</f>
        <v>1584</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3435.48</v>
      </c>
      <c r="D269" s="1">
        <f>'PR-RAS'!E273</f>
        <v>0</v>
      </c>
      <c r="E269" s="1">
        <v>0</v>
      </c>
      <c r="F269" s="1">
        <v>0</v>
      </c>
      <c r="G269" s="2">
        <f t="shared" si="8"/>
        <v>920.70864000000006</v>
      </c>
      <c r="H269" s="2">
        <f t="shared" si="9"/>
        <v>0.48000000000001819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3395</v>
      </c>
      <c r="D270" s="1">
        <f>'PR-RAS'!E274</f>
        <v>0</v>
      </c>
      <c r="E270" s="1">
        <v>0</v>
      </c>
      <c r="F270" s="1">
        <v>0</v>
      </c>
      <c r="G270" s="2">
        <f t="shared" si="8"/>
        <v>913.25500000000011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40.479999999999997</v>
      </c>
      <c r="D274" s="1">
        <f>'PR-RAS'!E278</f>
        <v>0</v>
      </c>
      <c r="E274" s="1">
        <v>0</v>
      </c>
      <c r="F274" s="1">
        <v>0</v>
      </c>
      <c r="G274" s="2">
        <f t="shared" si="8"/>
        <v>11.05104</v>
      </c>
      <c r="H274" s="2">
        <f t="shared" si="9"/>
        <v>0.47999999999999687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567671.02</v>
      </c>
      <c r="D285" s="1">
        <f>'PR-RAS'!E289</f>
        <v>596948.01</v>
      </c>
      <c r="E285" s="1">
        <v>0</v>
      </c>
      <c r="F285" s="1">
        <v>0</v>
      </c>
      <c r="G285" s="2">
        <f t="shared" si="8"/>
        <v>500285.03935999994</v>
      </c>
      <c r="H285" s="2">
        <f t="shared" si="9"/>
        <v>3.0000000027939677E-2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182594.62999999989</v>
      </c>
      <c r="D286" s="1">
        <f>'PR-RAS'!E290</f>
        <v>279482.45000000007</v>
      </c>
      <c r="E286" s="1">
        <v>0</v>
      </c>
      <c r="F286" s="1">
        <v>0</v>
      </c>
      <c r="G286" s="2">
        <f t="shared" si="8"/>
        <v>211344.46604999999</v>
      </c>
      <c r="H286" s="2">
        <f t="shared" si="9"/>
        <v>0.8200000001816079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467173.09</v>
      </c>
      <c r="D288" s="1">
        <f>'PR-RAS'!E292</f>
        <v>649770.04</v>
      </c>
      <c r="E288" s="1">
        <v>0</v>
      </c>
      <c r="F288" s="1">
        <v>0</v>
      </c>
      <c r="G288" s="2">
        <f t="shared" si="8"/>
        <v>507046.67979000002</v>
      </c>
      <c r="H288" s="2">
        <f t="shared" si="9"/>
        <v>0.13000000006286427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70123.66</v>
      </c>
      <c r="D290" s="1">
        <f>'PR-RAS'!E294</f>
        <v>53198.41</v>
      </c>
      <c r="E290" s="1">
        <v>0</v>
      </c>
      <c r="F290" s="1">
        <v>0</v>
      </c>
      <c r="G290" s="2">
        <f t="shared" si="8"/>
        <v>51014.418720000001</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38863.909999999996</v>
      </c>
      <c r="D293" s="1">
        <f>'PR-RAS'!E298</f>
        <v>21095.67</v>
      </c>
      <c r="E293" s="1">
        <v>0</v>
      </c>
      <c r="F293" s="1">
        <v>0</v>
      </c>
      <c r="G293" s="2">
        <f t="shared" si="8"/>
        <v>23668.132999999998</v>
      </c>
      <c r="H293" s="2">
        <f t="shared" si="9"/>
        <v>0.42000000000552973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38846.879999999997</v>
      </c>
      <c r="D294" s="1">
        <f>'PR-RAS'!E299</f>
        <v>21095.67</v>
      </c>
      <c r="E294" s="1">
        <v>0</v>
      </c>
      <c r="F294" s="1">
        <v>0</v>
      </c>
      <c r="G294" s="2">
        <f t="shared" si="8"/>
        <v>23744.19846</v>
      </c>
      <c r="H294" s="2">
        <f t="shared" si="9"/>
        <v>0.45000000000436557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38846.879999999997</v>
      </c>
      <c r="D295" s="1">
        <f>'PR-RAS'!E300</f>
        <v>21095.67</v>
      </c>
      <c r="E295" s="1">
        <v>0</v>
      </c>
      <c r="F295" s="1">
        <v>0</v>
      </c>
      <c r="G295" s="2">
        <f t="shared" si="8"/>
        <v>23825.236679999998</v>
      </c>
      <c r="H295" s="2">
        <f t="shared" si="9"/>
        <v>0.45000000000436557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38846.879999999997</v>
      </c>
      <c r="D296" s="1">
        <f>'PR-RAS'!E301</f>
        <v>21095.67</v>
      </c>
      <c r="E296" s="1">
        <v>0</v>
      </c>
      <c r="F296" s="1">
        <v>0</v>
      </c>
      <c r="G296" s="2">
        <f t="shared" si="8"/>
        <v>23906.2749</v>
      </c>
      <c r="H296" s="2">
        <f t="shared" si="9"/>
        <v>0.45000000000436557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17.03</v>
      </c>
      <c r="D306" s="1">
        <f>'PR-RAS'!E311</f>
        <v>0</v>
      </c>
      <c r="E306" s="1">
        <v>0</v>
      </c>
      <c r="F306" s="1">
        <v>0</v>
      </c>
      <c r="G306" s="2">
        <f t="shared" si="8"/>
        <v>5.1941500000000005</v>
      </c>
      <c r="H306" s="2">
        <f t="shared" si="9"/>
        <v>3.0000000000001137E-2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17.03</v>
      </c>
      <c r="D307" s="1">
        <f>'PR-RAS'!E312</f>
        <v>0</v>
      </c>
      <c r="E307" s="1">
        <v>0</v>
      </c>
      <c r="F307" s="1">
        <v>0</v>
      </c>
      <c r="G307" s="2">
        <f t="shared" si="8"/>
        <v>5.2111800000000006</v>
      </c>
      <c r="H307" s="2">
        <f t="shared" si="9"/>
        <v>3.0000000000001137E-2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17.03</v>
      </c>
      <c r="D308" s="1">
        <f>'PR-RAS'!E313</f>
        <v>0</v>
      </c>
      <c r="E308" s="1">
        <v>0</v>
      </c>
      <c r="F308" s="1">
        <v>0</v>
      </c>
      <c r="G308" s="2">
        <f t="shared" si="8"/>
        <v>5.2282100000000007</v>
      </c>
      <c r="H308" s="2">
        <f t="shared" si="9"/>
        <v>3.0000000000001137E-2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182927.92</v>
      </c>
      <c r="D345" s="1">
        <f>'PR-RAS'!E350</f>
        <v>207220.19999999998</v>
      </c>
      <c r="E345" s="1">
        <v>0</v>
      </c>
      <c r="F345" s="1">
        <v>0</v>
      </c>
      <c r="G345" s="2">
        <f t="shared" si="8"/>
        <v>205494.70207999996</v>
      </c>
      <c r="H345" s="2">
        <f t="shared" si="9"/>
        <v>0.27999999996973202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5584.87</v>
      </c>
      <c r="D346" s="1">
        <f>'PR-RAS'!E351</f>
        <v>26316.27</v>
      </c>
      <c r="E346" s="1">
        <v>0</v>
      </c>
      <c r="F346" s="1">
        <v>0</v>
      </c>
      <c r="G346" s="2">
        <f t="shared" si="8"/>
        <v>20085.006450000001</v>
      </c>
      <c r="H346" s="2">
        <f t="shared" si="9"/>
        <v>0.4000000000005457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265.45</v>
      </c>
      <c r="D347" s="1">
        <f>'PR-RAS'!E352</f>
        <v>0</v>
      </c>
      <c r="E347" s="1">
        <v>0</v>
      </c>
      <c r="F347" s="1">
        <v>0</v>
      </c>
      <c r="G347" s="2">
        <f t="shared" si="8"/>
        <v>91.845699999999994</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265.45</v>
      </c>
      <c r="D348" s="1">
        <f>'PR-RAS'!E353</f>
        <v>0</v>
      </c>
      <c r="E348" s="1">
        <v>0</v>
      </c>
      <c r="F348" s="1">
        <v>0</v>
      </c>
      <c r="G348" s="2">
        <f t="shared" si="8"/>
        <v>92.111149999999995</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5319.42</v>
      </c>
      <c r="D351" s="1">
        <f>'PR-RAS'!E356</f>
        <v>26316.27</v>
      </c>
      <c r="E351" s="1">
        <v>0</v>
      </c>
      <c r="F351" s="1">
        <v>0</v>
      </c>
      <c r="G351" s="2">
        <f t="shared" si="8"/>
        <v>20283.185999999998</v>
      </c>
      <c r="H351" s="2">
        <f t="shared" si="9"/>
        <v>0.69000000000050932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187.12</v>
      </c>
      <c r="D354" s="1">
        <f>'PR-RAS'!E359</f>
        <v>174.87</v>
      </c>
      <c r="E354" s="1">
        <v>0</v>
      </c>
      <c r="F354" s="1">
        <v>0</v>
      </c>
      <c r="G354" s="2">
        <f t="shared" si="8"/>
        <v>189.51157999999998</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5132.3</v>
      </c>
      <c r="D357" s="1">
        <f>'PR-RAS'!E362</f>
        <v>26141.4</v>
      </c>
      <c r="E357" s="1">
        <v>0</v>
      </c>
      <c r="F357" s="1">
        <v>0</v>
      </c>
      <c r="G357" s="2">
        <f t="shared" si="8"/>
        <v>20439.775600000001</v>
      </c>
      <c r="H357" s="2">
        <f t="shared" si="9"/>
        <v>0.70000000000163709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177343.05000000002</v>
      </c>
      <c r="D358" s="1">
        <f>'PR-RAS'!E363</f>
        <v>180903.93</v>
      </c>
      <c r="E358" s="1">
        <v>0</v>
      </c>
      <c r="F358" s="1">
        <v>0</v>
      </c>
      <c r="G358" s="2">
        <f t="shared" si="8"/>
        <v>192476.87487</v>
      </c>
      <c r="H358" s="2">
        <f t="shared" si="9"/>
        <v>0.12000000002444722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131996.17000000001</v>
      </c>
      <c r="D359" s="1">
        <f>'PR-RAS'!E364</f>
        <v>125593.87</v>
      </c>
      <c r="E359" s="1">
        <v>0</v>
      </c>
      <c r="F359" s="1">
        <v>0</v>
      </c>
      <c r="G359" s="2">
        <f t="shared" si="8"/>
        <v>137179.83978000001</v>
      </c>
      <c r="H359" s="2">
        <f t="shared" si="9"/>
        <v>0.3000000000174623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26537.09</v>
      </c>
      <c r="D361" s="1">
        <f>'PR-RAS'!E366</f>
        <v>14693.53</v>
      </c>
      <c r="E361" s="1">
        <v>0</v>
      </c>
      <c r="F361" s="1">
        <v>0</v>
      </c>
      <c r="G361" s="2">
        <f t="shared" si="8"/>
        <v>20132.694</v>
      </c>
      <c r="H361" s="2">
        <f t="shared" si="9"/>
        <v>0.55999999999949068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105459.08</v>
      </c>
      <c r="D363" s="1">
        <f>'PR-RAS'!E368</f>
        <v>110900.34</v>
      </c>
      <c r="E363" s="1">
        <v>0</v>
      </c>
      <c r="F363" s="1">
        <v>0</v>
      </c>
      <c r="G363" s="2">
        <f t="shared" si="8"/>
        <v>118468.03311999999</v>
      </c>
      <c r="H363" s="2">
        <f t="shared" si="9"/>
        <v>0.41999999999825377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45346.879999999997</v>
      </c>
      <c r="D364" s="1">
        <f>'PR-RAS'!E369</f>
        <v>55310.06</v>
      </c>
      <c r="E364" s="1">
        <v>0</v>
      </c>
      <c r="F364" s="1">
        <v>0</v>
      </c>
      <c r="G364" s="2">
        <f t="shared" si="8"/>
        <v>56616.021000000001</v>
      </c>
      <c r="H364" s="2">
        <f t="shared" si="9"/>
        <v>0.18000000000029104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45346.879999999997</v>
      </c>
      <c r="D367" s="1">
        <f>'PR-RAS'!E372</f>
        <v>33388.75</v>
      </c>
      <c r="E367" s="1">
        <v>0</v>
      </c>
      <c r="F367" s="1">
        <v>0</v>
      </c>
      <c r="G367" s="2">
        <f t="shared" si="8"/>
        <v>41037.523079999999</v>
      </c>
      <c r="H367" s="2">
        <f t="shared" si="9"/>
        <v>0.37000000000261934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21921.31</v>
      </c>
      <c r="E371" s="1">
        <v>0</v>
      </c>
      <c r="F371" s="1">
        <v>0</v>
      </c>
      <c r="G371" s="2">
        <f t="shared" si="8"/>
        <v>16221.769400000001</v>
      </c>
      <c r="H371" s="2">
        <f t="shared" si="9"/>
        <v>0.31000000000130967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144064.01</v>
      </c>
      <c r="D403" s="1">
        <f>'PR-RAS'!E408</f>
        <v>186124.52999999997</v>
      </c>
      <c r="E403" s="1">
        <v>0</v>
      </c>
      <c r="F403" s="1">
        <v>0</v>
      </c>
      <c r="G403" s="2">
        <f t="shared" si="8"/>
        <v>207557.85413999998</v>
      </c>
      <c r="H403" s="2">
        <f t="shared" si="9"/>
        <v>0.48000000003958121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474431.88</v>
      </c>
      <c r="D405" s="1">
        <f>'PR-RAS'!E410</f>
        <v>618495.89</v>
      </c>
      <c r="E405" s="1">
        <v>0</v>
      </c>
      <c r="F405" s="1">
        <v>0</v>
      </c>
      <c r="G405" s="2">
        <f t="shared" si="8"/>
        <v>691415.15864000015</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20015.79</v>
      </c>
      <c r="D406" s="1">
        <f>'PR-RAS'!E411</f>
        <v>23781.25</v>
      </c>
      <c r="E406" s="1">
        <v>0</v>
      </c>
      <c r="F406" s="1">
        <v>0</v>
      </c>
      <c r="G406" s="2">
        <f t="shared" si="8"/>
        <v>27369.207450000005</v>
      </c>
      <c r="H406" s="2">
        <f t="shared" si="9"/>
        <v>0.45999999999912689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789129.55999999994</v>
      </c>
      <c r="D407" s="1">
        <f>'PR-RAS'!E412</f>
        <v>897526.13000000012</v>
      </c>
      <c r="E407" s="1">
        <v>0</v>
      </c>
      <c r="F407" s="1">
        <v>0</v>
      </c>
      <c r="G407" s="2">
        <f t="shared" si="8"/>
        <v>1049177.8189200002</v>
      </c>
      <c r="H407" s="2">
        <f t="shared" si="9"/>
        <v>0.5700000001816079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750598.94000000006</v>
      </c>
      <c r="D408" s="1">
        <f>'PR-RAS'!E413</f>
        <v>804168.21</v>
      </c>
      <c r="E408" s="1">
        <v>0</v>
      </c>
      <c r="F408" s="1">
        <v>0</v>
      </c>
      <c r="G408" s="2">
        <f t="shared" si="8"/>
        <v>960086.69151999988</v>
      </c>
      <c r="H408" s="2">
        <f t="shared" si="9"/>
        <v>0.26999999990221113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38530.619999999879</v>
      </c>
      <c r="D409" s="1">
        <f>'PR-RAS'!E414</f>
        <v>93357.920000000158</v>
      </c>
      <c r="E409" s="1">
        <v>0</v>
      </c>
      <c r="F409" s="1">
        <v>0</v>
      </c>
      <c r="G409" s="2">
        <f t="shared" si="8"/>
        <v>91900.555680000078</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31274.150000000023</v>
      </c>
      <c r="E411" s="1">
        <v>0</v>
      </c>
      <c r="F411" s="1">
        <v>0</v>
      </c>
      <c r="G411" s="2">
        <f t="shared" si="8"/>
        <v>25644.803000000018</v>
      </c>
      <c r="H411" s="2">
        <f t="shared" si="9"/>
        <v>0.15000000002328306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7258.789999999979</v>
      </c>
      <c r="D412" s="1">
        <f>'PR-RAS'!E417</f>
        <v>0</v>
      </c>
      <c r="E412" s="1">
        <v>0</v>
      </c>
      <c r="F412" s="1">
        <v>0</v>
      </c>
      <c r="G412" s="2">
        <f t="shared" si="8"/>
        <v>2983.3626899999913</v>
      </c>
      <c r="H412" s="2">
        <f t="shared" si="9"/>
        <v>0.21000000002095476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90139.450000000012</v>
      </c>
      <c r="D413" s="1">
        <f>'PR-RAS'!E418</f>
        <v>76979.66</v>
      </c>
      <c r="E413" s="1">
        <v>0</v>
      </c>
      <c r="F413" s="1">
        <v>0</v>
      </c>
      <c r="G413" s="2">
        <f t="shared" si="8"/>
        <v>100568.69324000001</v>
      </c>
      <c r="H413" s="2">
        <f t="shared" si="9"/>
        <v>0.79000000000814907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789129.55999999994</v>
      </c>
      <c r="D633" s="1">
        <f>'PR-RAS'!E639</f>
        <v>897526.13000000012</v>
      </c>
      <c r="E633" s="1">
        <v>0</v>
      </c>
      <c r="F633" s="1">
        <v>0</v>
      </c>
      <c r="G633" s="2">
        <f t="shared" si="10"/>
        <v>1633202.9102400001</v>
      </c>
      <c r="H633" s="2">
        <f t="shared" si="11"/>
        <v>0.5700000001816079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750598.94000000006</v>
      </c>
      <c r="D634" s="1">
        <f>'PR-RAS'!E640</f>
        <v>804168.21</v>
      </c>
      <c r="E634" s="1">
        <v>0</v>
      </c>
      <c r="F634" s="1">
        <v>0</v>
      </c>
      <c r="G634" s="2">
        <f t="shared" si="10"/>
        <v>1493206.0828799999</v>
      </c>
      <c r="H634" s="2">
        <f t="shared" si="11"/>
        <v>0.26999999990221113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38530.619999999879</v>
      </c>
      <c r="D635" s="1">
        <f>'PR-RAS'!E641</f>
        <v>93357.920000000158</v>
      </c>
      <c r="E635" s="1">
        <v>0</v>
      </c>
      <c r="F635" s="1">
        <v>0</v>
      </c>
      <c r="G635" s="2">
        <f t="shared" si="10"/>
        <v>142806.25564000013</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24345.180000000022</v>
      </c>
      <c r="D637" s="1">
        <f>'PR-RAS'!E643</f>
        <v>62878.120000000024</v>
      </c>
      <c r="E637" s="1">
        <v>0</v>
      </c>
      <c r="F637" s="1">
        <v>0</v>
      </c>
      <c r="G637" s="2">
        <f t="shared" si="10"/>
        <v>95464.503120000052</v>
      </c>
      <c r="H637" s="2">
        <f t="shared" si="11"/>
        <v>0.30000000004656613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62875.799999999901</v>
      </c>
      <c r="D639" s="1">
        <f>'PR-RAS'!E645</f>
        <v>156236.04000000018</v>
      </c>
      <c r="E639" s="1">
        <v>0</v>
      </c>
      <c r="F639" s="1">
        <v>0</v>
      </c>
      <c r="G639" s="2">
        <f t="shared" si="10"/>
        <v>239471.94744000016</v>
      </c>
      <c r="H639" s="2">
        <f t="shared" si="11"/>
        <v>0.24000000028172508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52441.279999999999</v>
      </c>
      <c r="D641" s="1">
        <f>'PR-RAS'!E647</f>
        <v>72843.88</v>
      </c>
      <c r="E641" s="1">
        <v>0</v>
      </c>
      <c r="F641" s="1">
        <v>0</v>
      </c>
      <c r="G641" s="2">
        <f t="shared" si="10"/>
        <v>126802.58560000001</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78.55</v>
      </c>
      <c r="D642" s="1">
        <f>'PR-RAS'!E649</f>
        <v>15369.2</v>
      </c>
      <c r="E642" s="1">
        <v>0</v>
      </c>
      <c r="F642" s="1">
        <v>0</v>
      </c>
      <c r="G642" s="2">
        <f t="shared" si="10"/>
        <v>19753.664950000002</v>
      </c>
      <c r="H642" s="2">
        <f t="shared" si="11"/>
        <v>0.65000000000073044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875254.31</v>
      </c>
      <c r="D643" s="1">
        <f>'PR-RAS'!E650</f>
        <v>924417.69</v>
      </c>
      <c r="E643" s="1">
        <v>0</v>
      </c>
      <c r="F643" s="1">
        <v>0</v>
      </c>
      <c r="G643" s="2">
        <f t="shared" si="10"/>
        <v>1748865.5809800001</v>
      </c>
      <c r="H643" s="2">
        <f t="shared" si="11"/>
        <v>0.62000000011175871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859963.66</v>
      </c>
      <c r="D644" s="1">
        <f>'PR-RAS'!E651</f>
        <v>853083.05</v>
      </c>
      <c r="E644" s="1">
        <v>0</v>
      </c>
      <c r="F644" s="1">
        <v>0</v>
      </c>
      <c r="G644" s="2">
        <f t="shared" si="10"/>
        <v>1650021.4356800001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15369.20000000007</v>
      </c>
      <c r="D645" s="1">
        <f>'PR-RAS'!E652</f>
        <v>86703.839999999851</v>
      </c>
      <c r="E645" s="1">
        <v>0</v>
      </c>
      <c r="F645" s="1">
        <v>0</v>
      </c>
      <c r="G645" s="2">
        <f t="shared" si="10"/>
        <v>121572.31071999986</v>
      </c>
      <c r="H645" s="2">
        <f t="shared" si="11"/>
        <v>0.36000000021886081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12</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12</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137.43</v>
      </c>
      <c r="D651" s="1">
        <f>'PR-RAS'!E658</f>
        <v>98.45</v>
      </c>
      <c r="E651" s="1">
        <v>0</v>
      </c>
      <c r="F651" s="1">
        <v>0</v>
      </c>
      <c r="G651" s="2">
        <f t="shared" si="10"/>
        <v>217.31450000000004</v>
      </c>
      <c r="H651" s="2">
        <f t="shared" si="11"/>
        <v>0.88000000000000966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264449.75</v>
      </c>
      <c r="D654" s="1">
        <f>'PR-RAS'!E661</f>
        <v>274738.39</v>
      </c>
      <c r="E654" s="1">
        <v>0</v>
      </c>
      <c r="F654" s="1">
        <v>0</v>
      </c>
      <c r="G654" s="2">
        <f t="shared" si="10"/>
        <v>531494.02409000008</v>
      </c>
      <c r="H654" s="2">
        <f t="shared" si="11"/>
        <v>0.64000000001396984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1250</v>
      </c>
      <c r="E655" s="1">
        <v>0</v>
      </c>
      <c r="F655" s="1">
        <v>0</v>
      </c>
      <c r="G655" s="2">
        <f t="shared" si="10"/>
        <v>1635</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50688.69</v>
      </c>
      <c r="D658" s="1">
        <f>'PR-RAS'!E665</f>
        <v>97869.34</v>
      </c>
      <c r="E658" s="1">
        <v>0</v>
      </c>
      <c r="F658" s="1">
        <v>0</v>
      </c>
      <c r="G658" s="2">
        <f t="shared" si="10"/>
        <v>161902.78208999999</v>
      </c>
      <c r="H658" s="2">
        <f t="shared" si="11"/>
        <v>0.64999999999417923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113000</v>
      </c>
      <c r="E659" s="1">
        <v>0</v>
      </c>
      <c r="F659" s="1">
        <v>0</v>
      </c>
      <c r="G659" s="2">
        <f t="shared" si="10"/>
        <v>148708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3769.43</v>
      </c>
      <c r="D662" s="1">
        <f>'PR-RAS'!E669</f>
        <v>8192.2800000000007</v>
      </c>
      <c r="E662" s="1">
        <v>0</v>
      </c>
      <c r="F662" s="1">
        <v>0</v>
      </c>
      <c r="G662" s="2">
        <f t="shared" si="10"/>
        <v>13321.787390000001</v>
      </c>
      <c r="H662" s="2">
        <f t="shared" si="11"/>
        <v>0.71000000000049113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92652.98</v>
      </c>
      <c r="D687" s="1">
        <f>'PR-RAS'!E694</f>
        <v>122386.48</v>
      </c>
      <c r="E687" s="1">
        <v>0</v>
      </c>
      <c r="F687" s="1">
        <v>0</v>
      </c>
      <c r="G687" s="2">
        <f t="shared" si="10"/>
        <v>231474.19484000001</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2393.09</v>
      </c>
      <c r="E705" s="1">
        <v>0</v>
      </c>
      <c r="F705" s="1">
        <v>0</v>
      </c>
      <c r="G705" s="2">
        <f t="shared" si="10"/>
        <v>3369.4707199999998</v>
      </c>
      <c r="H705" s="2">
        <f t="shared" si="11"/>
        <v>9.0000000000145519E-2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1324.32</v>
      </c>
      <c r="D709" s="1">
        <f>'PR-RAS'!E716</f>
        <v>0</v>
      </c>
      <c r="E709" s="1">
        <v>0</v>
      </c>
      <c r="F709" s="1">
        <v>0</v>
      </c>
      <c r="G709" s="2">
        <f t="shared" si="10"/>
        <v>937.61855999999989</v>
      </c>
      <c r="H709" s="2">
        <f t="shared" si="11"/>
        <v>0.31999999999993634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0</v>
      </c>
      <c r="E710" s="1">
        <v>0</v>
      </c>
      <c r="F710" s="1">
        <v>0</v>
      </c>
      <c r="G710" s="2">
        <f t="shared" si="10"/>
        <v>348.43804999999998</v>
      </c>
      <c r="H710" s="2">
        <f t="shared" si="11"/>
        <v>0.44999999999998863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1656.53</v>
      </c>
      <c r="D711" s="1">
        <f>'PR-RAS'!E718</f>
        <v>1556.46</v>
      </c>
      <c r="E711" s="1">
        <v>0</v>
      </c>
      <c r="F711" s="1">
        <v>0</v>
      </c>
      <c r="G711" s="2">
        <f t="shared" si="10"/>
        <v>3386.3094999999998</v>
      </c>
      <c r="H711" s="2">
        <f t="shared" si="11"/>
        <v>0.93000000000006366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8723.2099999999991</v>
      </c>
      <c r="D714" s="1">
        <f>'PR-RAS'!E721</f>
        <v>9453.83</v>
      </c>
      <c r="E714" s="1">
        <v>0</v>
      </c>
      <c r="F714" s="1">
        <v>0</v>
      </c>
      <c r="G714" s="2">
        <f t="shared" si="10"/>
        <v>19700.810309999997</v>
      </c>
      <c r="H714" s="2">
        <f t="shared" si="11"/>
        <v>0.37999999999919964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1188.96</v>
      </c>
      <c r="D718" s="1">
        <f>'PR-RAS'!E725</f>
        <v>1664.52</v>
      </c>
      <c r="E718" s="1">
        <v>0</v>
      </c>
      <c r="F718" s="1">
        <v>0</v>
      </c>
      <c r="G718" s="2">
        <f t="shared" si="10"/>
        <v>3239.4059999999999</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17.46</v>
      </c>
      <c r="D719" s="1">
        <f>'PR-RAS'!E726</f>
        <v>0</v>
      </c>
      <c r="E719" s="1">
        <v>0</v>
      </c>
      <c r="F719" s="1">
        <v>0</v>
      </c>
      <c r="G719" s="2">
        <f t="shared" si="10"/>
        <v>12.53628</v>
      </c>
      <c r="H719" s="2">
        <f t="shared" si="11"/>
        <v>0.46000000000000085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736.76</v>
      </c>
      <c r="D752" s="1">
        <f>'PR-RAS'!E759</f>
        <v>756.68</v>
      </c>
      <c r="E752" s="1">
        <v>0</v>
      </c>
      <c r="F752" s="1">
        <v>0</v>
      </c>
      <c r="G752" s="2">
        <f t="shared" si="10"/>
        <v>1689.8401199999998</v>
      </c>
      <c r="H752" s="2">
        <f t="shared" si="11"/>
        <v>0.56000000000005912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8616.6200000000008</v>
      </c>
      <c r="D760" s="1">
        <f>'PR-RAS'!E767</f>
        <v>9145.5400000000009</v>
      </c>
      <c r="E760" s="1">
        <v>0</v>
      </c>
      <c r="F760" s="1">
        <v>0</v>
      </c>
      <c r="G760" s="2">
        <f t="shared" si="10"/>
        <v>20422.944300000003</v>
      </c>
      <c r="H760" s="2">
        <f t="shared" si="11"/>
        <v>0.83999999999832653</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400</v>
      </c>
      <c r="D810" s="1">
        <f>'PR-RAS'!E817</f>
        <v>1298.17</v>
      </c>
      <c r="E810" s="1">
        <v>0</v>
      </c>
      <c r="F810" s="1">
        <v>0</v>
      </c>
      <c r="G810" s="2">
        <f t="shared" ref="G810:G983" si="18">(B810/1000)*(C810*1+D810*2)</f>
        <v>2424.0390600000001</v>
      </c>
      <c r="H810" s="2">
        <f t="shared" ref="H810:H1067" si="19">ABS(C810-ROUND(C810,0))+ABS(D810-ROUND(D810,0))</f>
        <v>0.17000000000007276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1990.8</v>
      </c>
      <c r="D812" s="1">
        <f>'PR-RAS'!E819</f>
        <v>1990.8</v>
      </c>
      <c r="E812" s="1">
        <v>0</v>
      </c>
      <c r="F812" s="1">
        <v>0</v>
      </c>
      <c r="G812" s="2">
        <f t="shared" si="18"/>
        <v>4843.6163999999999</v>
      </c>
      <c r="H812" s="2">
        <f t="shared" si="19"/>
        <v>0.40000000000009095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3716.24</v>
      </c>
      <c r="D814" s="1">
        <f>'PR-RAS'!E821</f>
        <v>2521.75</v>
      </c>
      <c r="E814" s="1">
        <v>0</v>
      </c>
      <c r="F814" s="1">
        <v>0</v>
      </c>
      <c r="G814" s="2">
        <f t="shared" si="18"/>
        <v>7121.6686199999995</v>
      </c>
      <c r="H814" s="2">
        <f t="shared" si="19"/>
        <v>0.48999999999978172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83428.460000000006</v>
      </c>
      <c r="D816" s="1">
        <f>'PR-RAS'!E823</f>
        <v>91420.87</v>
      </c>
      <c r="E816" s="1">
        <v>0</v>
      </c>
      <c r="F816" s="1">
        <v>0</v>
      </c>
      <c r="G816" s="2">
        <f t="shared" si="18"/>
        <v>217010.21299999999</v>
      </c>
      <c r="H816" s="2">
        <f t="shared" si="19"/>
        <v>0.59000000001105946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2174.06</v>
      </c>
      <c r="D821" s="1">
        <f>'PR-RAS'!E828</f>
        <v>2278.2199999999998</v>
      </c>
      <c r="E821" s="1">
        <v>0</v>
      </c>
      <c r="F821" s="1">
        <v>0</v>
      </c>
      <c r="G821" s="2">
        <f t="shared" si="18"/>
        <v>5519.0099999999993</v>
      </c>
      <c r="H821" s="2">
        <f t="shared" si="19"/>
        <v>0.27999999999974534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2567021.4800000004</v>
      </c>
      <c r="D984" s="6">
        <f>BILANCA!E6</f>
        <v>2726974.2300000004</v>
      </c>
      <c r="E984" s="6">
        <v>0</v>
      </c>
      <c r="F984" s="6">
        <v>0</v>
      </c>
      <c r="G984" s="7">
        <f t="shared" ref="G984:G1241" si="22">B984/1000*C984+B984/500*D984</f>
        <v>8020.9699400000018</v>
      </c>
      <c r="H984" s="7">
        <f t="shared" si="19"/>
        <v>0.71000000089406967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2408332.0900000003</v>
      </c>
      <c r="D985" s="1">
        <f>BILANCA!E7</f>
        <v>2485492.6900000004</v>
      </c>
      <c r="E985" s="1">
        <v>0</v>
      </c>
      <c r="F985" s="1">
        <v>0</v>
      </c>
      <c r="G985" s="2">
        <f t="shared" si="22"/>
        <v>14758.634940000004</v>
      </c>
      <c r="H985" s="2">
        <f t="shared" si="19"/>
        <v>0.39999999990686774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199562.57</v>
      </c>
      <c r="D986" s="1">
        <f>BILANCA!E8</f>
        <v>199737.44</v>
      </c>
      <c r="E986" s="1">
        <v>0</v>
      </c>
      <c r="F986" s="1">
        <v>0</v>
      </c>
      <c r="G986" s="2">
        <f t="shared" si="22"/>
        <v>1797.1123499999999</v>
      </c>
      <c r="H986" s="2">
        <f t="shared" si="19"/>
        <v>0.86999999999534339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18119.89</v>
      </c>
      <c r="D987" s="1">
        <f>BILANCA!E9</f>
        <v>18119.89</v>
      </c>
      <c r="E987" s="1">
        <v>0</v>
      </c>
      <c r="F987" s="1">
        <v>0</v>
      </c>
      <c r="G987" s="2">
        <f t="shared" si="22"/>
        <v>217.43867999999998</v>
      </c>
      <c r="H987" s="2">
        <f t="shared" si="19"/>
        <v>0.22000000000116415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181442.68</v>
      </c>
      <c r="D988" s="1">
        <f>BILANCA!E10</f>
        <v>181617.55</v>
      </c>
      <c r="E988" s="1">
        <v>0</v>
      </c>
      <c r="F988" s="1">
        <v>0</v>
      </c>
      <c r="G988" s="2">
        <f t="shared" si="22"/>
        <v>2723.3888999999999</v>
      </c>
      <c r="H988" s="2">
        <f t="shared" si="19"/>
        <v>0.77000000001862645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2088675.3900000004</v>
      </c>
      <c r="D990" s="1">
        <f>BILANCA!E12</f>
        <v>2055932.5600000003</v>
      </c>
      <c r="E990" s="1">
        <v>0</v>
      </c>
      <c r="F990" s="1">
        <v>0</v>
      </c>
      <c r="G990" s="2">
        <f t="shared" si="22"/>
        <v>43403.783570000007</v>
      </c>
      <c r="H990" s="2">
        <f t="shared" si="19"/>
        <v>0.83000000007450581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1947034.2900000003</v>
      </c>
      <c r="D991" s="1">
        <f>BILANCA!E13</f>
        <v>1909551.2100000002</v>
      </c>
      <c r="E991" s="1">
        <v>0</v>
      </c>
      <c r="F991" s="1">
        <v>0</v>
      </c>
      <c r="G991" s="2">
        <f t="shared" si="22"/>
        <v>46129.093680000005</v>
      </c>
      <c r="H991" s="2">
        <f t="shared" si="19"/>
        <v>0.50000000046566129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1007414.78</v>
      </c>
      <c r="D993" s="1">
        <f>BILANCA!E15</f>
        <v>1012508.22</v>
      </c>
      <c r="E993" s="1">
        <v>0</v>
      </c>
      <c r="F993" s="1">
        <v>0</v>
      </c>
      <c r="G993" s="2">
        <f t="shared" si="22"/>
        <v>30324.3122</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971882.92</v>
      </c>
      <c r="D994" s="1">
        <f>BILANCA!E16</f>
        <v>971882.92</v>
      </c>
      <c r="E994" s="1">
        <v>0</v>
      </c>
      <c r="F994" s="1">
        <v>0</v>
      </c>
      <c r="G994" s="2">
        <f t="shared" si="22"/>
        <v>32072.13636</v>
      </c>
      <c r="H994" s="2">
        <f t="shared" si="19"/>
        <v>0.15999999991618097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1075963.3700000001</v>
      </c>
      <c r="D995" s="1">
        <f>BILANCA!E17</f>
        <v>1117426.6399999999</v>
      </c>
      <c r="E995" s="1">
        <v>0</v>
      </c>
      <c r="F995" s="1">
        <v>0</v>
      </c>
      <c r="G995" s="2">
        <f t="shared" si="22"/>
        <v>39729.799800000001</v>
      </c>
      <c r="H995" s="2">
        <f t="shared" si="19"/>
        <v>0.73000000021420419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1108226.78</v>
      </c>
      <c r="D996" s="1">
        <f>BILANCA!E18</f>
        <v>1192266.57</v>
      </c>
      <c r="E996" s="1">
        <v>0</v>
      </c>
      <c r="F996" s="1">
        <v>0</v>
      </c>
      <c r="G996" s="2">
        <f t="shared" si="22"/>
        <v>45405.878960000002</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120745.98000000001</v>
      </c>
      <c r="D997" s="1">
        <f>BILANCA!E19</f>
        <v>129466.25</v>
      </c>
      <c r="E997" s="1">
        <v>0</v>
      </c>
      <c r="F997" s="1">
        <v>0</v>
      </c>
      <c r="G997" s="2">
        <f t="shared" si="22"/>
        <v>5315.4987200000005</v>
      </c>
      <c r="H997" s="2">
        <f t="shared" si="19"/>
        <v>0.26999999998952262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13788.63</v>
      </c>
      <c r="D998" s="1">
        <f>BILANCA!E20</f>
        <v>13788.63</v>
      </c>
      <c r="E998" s="1">
        <v>0</v>
      </c>
      <c r="F998" s="1">
        <v>0</v>
      </c>
      <c r="G998" s="2">
        <f t="shared" si="22"/>
        <v>620.48834999999997</v>
      </c>
      <c r="H998" s="2">
        <f t="shared" si="19"/>
        <v>0.74000000000160071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7399.3</v>
      </c>
      <c r="D999" s="1">
        <f>BILANCA!E21</f>
        <v>7399.3</v>
      </c>
      <c r="E999" s="1">
        <v>0</v>
      </c>
      <c r="F999" s="1">
        <v>0</v>
      </c>
      <c r="G999" s="2">
        <f t="shared" si="22"/>
        <v>355.16640000000001</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63542.080000000002</v>
      </c>
      <c r="D1000" s="1">
        <f>BILANCA!E22</f>
        <v>97755.83</v>
      </c>
      <c r="E1000" s="1">
        <v>0</v>
      </c>
      <c r="F1000" s="1">
        <v>0</v>
      </c>
      <c r="G1000" s="2">
        <f t="shared" si="22"/>
        <v>4403.9135800000004</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1896.28</v>
      </c>
      <c r="D1002" s="1">
        <f>BILANCA!E24</f>
        <v>1896.28</v>
      </c>
      <c r="E1002" s="1">
        <v>0</v>
      </c>
      <c r="F1002" s="1">
        <v>0</v>
      </c>
      <c r="G1002" s="2">
        <f t="shared" si="22"/>
        <v>108.08796</v>
      </c>
      <c r="H1002" s="2">
        <f t="shared" si="19"/>
        <v>0.55999999999994543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177349.29</v>
      </c>
      <c r="D1004" s="1">
        <f>BILANCA!E26</f>
        <v>199895.6</v>
      </c>
      <c r="E1004" s="1">
        <v>0</v>
      </c>
      <c r="F1004" s="1">
        <v>0</v>
      </c>
      <c r="G1004" s="2">
        <f t="shared" si="22"/>
        <v>12119.950290000001</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143229.6</v>
      </c>
      <c r="D1006" s="1">
        <f>BILANCA!E28</f>
        <v>191269.39</v>
      </c>
      <c r="E1006" s="1">
        <v>0</v>
      </c>
      <c r="F1006" s="1">
        <v>0</v>
      </c>
      <c r="G1006" s="2">
        <f t="shared" si="22"/>
        <v>12092.672740000002</v>
      </c>
      <c r="H1006" s="2">
        <f t="shared" si="19"/>
        <v>0.79000000000814907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20895.120000000003</v>
      </c>
      <c r="D1007" s="1">
        <f>BILANCA!E29</f>
        <v>16915.099999999999</v>
      </c>
      <c r="E1007" s="1">
        <v>0</v>
      </c>
      <c r="F1007" s="1">
        <v>0</v>
      </c>
      <c r="G1007" s="2">
        <f t="shared" si="22"/>
        <v>1313.40768</v>
      </c>
      <c r="H1007" s="2">
        <f t="shared" si="19"/>
        <v>0.22000000000116415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31840.2</v>
      </c>
      <c r="D1008" s="1">
        <f>BILANCA!E30</f>
        <v>31840.2</v>
      </c>
      <c r="E1008" s="1">
        <v>0</v>
      </c>
      <c r="F1008" s="1">
        <v>0</v>
      </c>
      <c r="G1008" s="2">
        <f t="shared" si="22"/>
        <v>2388.0150000000003</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10945.08</v>
      </c>
      <c r="D1012" s="1">
        <f>BILANCA!E34</f>
        <v>14925.1</v>
      </c>
      <c r="E1012" s="1">
        <v>0</v>
      </c>
      <c r="F1012" s="1">
        <v>0</v>
      </c>
      <c r="G1012" s="2">
        <f t="shared" si="22"/>
        <v>1183.0631200000003</v>
      </c>
      <c r="H1012" s="2">
        <f t="shared" si="19"/>
        <v>0.18000000000029104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6090.69</v>
      </c>
      <c r="D1020" s="1">
        <f>BILANCA!E42</f>
        <v>6090.69</v>
      </c>
      <c r="E1020" s="1">
        <v>0</v>
      </c>
      <c r="F1020" s="1">
        <v>0</v>
      </c>
      <c r="G1020" s="2">
        <f t="shared" si="22"/>
        <v>676.06658999999991</v>
      </c>
      <c r="H1020" s="2">
        <f t="shared" si="19"/>
        <v>0.62000000000080036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6090.69</v>
      </c>
      <c r="D1022" s="1">
        <f>BILANCA!E44</f>
        <v>6090.69</v>
      </c>
      <c r="E1022" s="1">
        <v>0</v>
      </c>
      <c r="F1022" s="1">
        <v>0</v>
      </c>
      <c r="G1022" s="2">
        <f t="shared" si="22"/>
        <v>712.61072999999988</v>
      </c>
      <c r="H1022" s="2">
        <f t="shared" si="19"/>
        <v>0.62000000000080036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30408.53</v>
      </c>
      <c r="D1032" s="1">
        <f>BILANCA!E54</f>
        <v>31171.69</v>
      </c>
      <c r="E1032" s="1">
        <v>0</v>
      </c>
      <c r="F1032" s="1">
        <v>0</v>
      </c>
      <c r="G1032" s="2">
        <f t="shared" si="22"/>
        <v>4544.8435900000004</v>
      </c>
      <c r="H1032" s="2">
        <f t="shared" si="19"/>
        <v>0.78000000000247383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30408.53</v>
      </c>
      <c r="D1033" s="1">
        <f>BILANCA!E55</f>
        <v>31171.69</v>
      </c>
      <c r="E1033" s="1">
        <v>0</v>
      </c>
      <c r="F1033" s="1">
        <v>0</v>
      </c>
      <c r="G1033" s="2">
        <f t="shared" si="22"/>
        <v>4637.5954999999994</v>
      </c>
      <c r="H1033" s="2">
        <f t="shared" si="19"/>
        <v>0.78000000000247383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120094.13</v>
      </c>
      <c r="D1034" s="1">
        <f>BILANCA!E56</f>
        <v>229822.69</v>
      </c>
      <c r="E1034" s="1">
        <v>0</v>
      </c>
      <c r="F1034" s="1">
        <v>0</v>
      </c>
      <c r="G1034" s="2">
        <f t="shared" si="22"/>
        <v>29566.71501</v>
      </c>
      <c r="H1034" s="2">
        <f t="shared" si="19"/>
        <v>0.44000000000232831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94632.09</v>
      </c>
      <c r="D1035" s="1">
        <f>BILANCA!E57</f>
        <v>204110.65</v>
      </c>
      <c r="E1035" s="1">
        <v>0</v>
      </c>
      <c r="F1035" s="1">
        <v>0</v>
      </c>
      <c r="G1035" s="2">
        <f t="shared" si="22"/>
        <v>26148.376279999997</v>
      </c>
      <c r="H1035" s="2">
        <f t="shared" si="19"/>
        <v>0.44000000000232831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250</v>
      </c>
      <c r="E1039" s="1">
        <v>0</v>
      </c>
      <c r="F1039" s="1">
        <v>0</v>
      </c>
      <c r="G1039" s="2">
        <f t="shared" si="22"/>
        <v>28</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25462.04</v>
      </c>
      <c r="D1040" s="1">
        <f>BILANCA!E62</f>
        <v>25462.04</v>
      </c>
      <c r="E1040" s="1">
        <v>0</v>
      </c>
      <c r="F1040" s="1">
        <v>0</v>
      </c>
      <c r="G1040" s="2">
        <f t="shared" si="22"/>
        <v>4354.0088400000004</v>
      </c>
      <c r="H1040" s="2">
        <f t="shared" si="19"/>
        <v>8.000000000174623E-2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158689.39000000001</v>
      </c>
      <c r="D1046" s="1">
        <f>BILANCA!E68</f>
        <v>241481.54000000004</v>
      </c>
      <c r="E1046" s="1">
        <v>0</v>
      </c>
      <c r="F1046" s="1">
        <v>0</v>
      </c>
      <c r="G1046" s="2">
        <f t="shared" si="22"/>
        <v>40424.105610000006</v>
      </c>
      <c r="H1046" s="2">
        <f t="shared" si="19"/>
        <v>0.84999999997671694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15369.199999999999</v>
      </c>
      <c r="D1047" s="1">
        <f>BILANCA!E69</f>
        <v>86703.840000000011</v>
      </c>
      <c r="E1047" s="1">
        <v>0</v>
      </c>
      <c r="F1047" s="1">
        <v>0</v>
      </c>
      <c r="G1047" s="2">
        <f t="shared" si="22"/>
        <v>12081.720320000002</v>
      </c>
      <c r="H1047" s="2">
        <f t="shared" si="19"/>
        <v>0.35999999998784915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15298.23</v>
      </c>
      <c r="D1048" s="1">
        <f>BILANCA!E70</f>
        <v>86667.71</v>
      </c>
      <c r="E1048" s="1">
        <v>0</v>
      </c>
      <c r="F1048" s="1">
        <v>0</v>
      </c>
      <c r="G1048" s="2">
        <f t="shared" si="22"/>
        <v>12261.187250000001</v>
      </c>
      <c r="H1048" s="2">
        <f t="shared" si="19"/>
        <v>0.5199999999931606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15298.23</v>
      </c>
      <c r="D1050" s="1">
        <f>BILANCA!E72</f>
        <v>86667.71</v>
      </c>
      <c r="E1050" s="1">
        <v>0</v>
      </c>
      <c r="F1050" s="1">
        <v>0</v>
      </c>
      <c r="G1050" s="2">
        <f t="shared" si="22"/>
        <v>12638.454550000002</v>
      </c>
      <c r="H1050" s="2">
        <f t="shared" si="19"/>
        <v>0.5199999999931606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70.97</v>
      </c>
      <c r="D1054" s="1">
        <f>BILANCA!E76</f>
        <v>36.130000000000003</v>
      </c>
      <c r="E1054" s="1">
        <v>0</v>
      </c>
      <c r="F1054" s="1">
        <v>0</v>
      </c>
      <c r="G1054" s="2">
        <f t="shared" si="22"/>
        <v>10.169329999999999</v>
      </c>
      <c r="H1054" s="2">
        <f t="shared" si="19"/>
        <v>0.16000000000000369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75.849999999999994</v>
      </c>
      <c r="D1056" s="1">
        <f>BILANCA!E78</f>
        <v>4290.55</v>
      </c>
      <c r="E1056" s="1">
        <v>0</v>
      </c>
      <c r="F1056" s="1">
        <v>0</v>
      </c>
      <c r="G1056" s="2">
        <f t="shared" si="22"/>
        <v>631.95735000000002</v>
      </c>
      <c r="H1056" s="2">
        <f t="shared" si="19"/>
        <v>0.59999999999982379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75.849999999999994</v>
      </c>
      <c r="D1064" s="1">
        <f>BILANCA!E86</f>
        <v>4290.55</v>
      </c>
      <c r="E1064" s="1">
        <v>0</v>
      </c>
      <c r="F1064" s="1">
        <v>0</v>
      </c>
      <c r="G1064" s="2">
        <f t="shared" si="22"/>
        <v>701.21295000000009</v>
      </c>
      <c r="H1064" s="2">
        <f t="shared" si="19"/>
        <v>0.59999999999982379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663.61</v>
      </c>
      <c r="D1112" s="1">
        <f>BILANCA!E134</f>
        <v>663.61</v>
      </c>
      <c r="E1112" s="1">
        <v>0</v>
      </c>
      <c r="F1112" s="1">
        <v>0</v>
      </c>
      <c r="G1112" s="2">
        <f t="shared" si="22"/>
        <v>256.81707000000006</v>
      </c>
      <c r="H1112" s="2">
        <f t="shared" si="23"/>
        <v>0.77999999999997272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663.61</v>
      </c>
      <c r="D1113" s="1">
        <f>BILANCA!E135</f>
        <v>663.61</v>
      </c>
      <c r="E1113" s="1">
        <v>0</v>
      </c>
      <c r="F1113" s="1">
        <v>0</v>
      </c>
      <c r="G1113" s="2">
        <f t="shared" si="22"/>
        <v>258.80790000000002</v>
      </c>
      <c r="H1113" s="2">
        <f t="shared" si="23"/>
        <v>0.77999999999997272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663.61</v>
      </c>
      <c r="D1118" s="1">
        <f>BILANCA!E140</f>
        <v>663.61</v>
      </c>
      <c r="E1118" s="1">
        <v>0</v>
      </c>
      <c r="F1118" s="1">
        <v>0</v>
      </c>
      <c r="G1118" s="2">
        <f t="shared" si="22"/>
        <v>268.76204999999999</v>
      </c>
      <c r="H1118" s="2">
        <f t="shared" si="23"/>
        <v>0.77999999999997272</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70123.66</v>
      </c>
      <c r="D1124" s="1">
        <f>BILANCA!E146</f>
        <v>53198.41</v>
      </c>
      <c r="E1124" s="1">
        <v>0</v>
      </c>
      <c r="F1124" s="1">
        <v>0</v>
      </c>
      <c r="G1124" s="2">
        <f t="shared" si="22"/>
        <v>24889.38768</v>
      </c>
      <c r="H1124" s="2">
        <f t="shared" si="23"/>
        <v>0.75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25242.62</v>
      </c>
      <c r="D1125" s="1">
        <f>BILANCA!E147</f>
        <v>4051.42</v>
      </c>
      <c r="E1125" s="1">
        <v>0</v>
      </c>
      <c r="F1125" s="1">
        <v>0</v>
      </c>
      <c r="G1125" s="2">
        <f t="shared" si="22"/>
        <v>4735.0553199999995</v>
      </c>
      <c r="H1125" s="2">
        <f t="shared" si="23"/>
        <v>0.80000000000109139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29485.63</v>
      </c>
      <c r="D1136" s="1">
        <f>BILANCA!E158</f>
        <v>31173.08</v>
      </c>
      <c r="E1136" s="1">
        <v>0</v>
      </c>
      <c r="F1136" s="1">
        <v>0</v>
      </c>
      <c r="G1136" s="2">
        <f t="shared" si="22"/>
        <v>14050.263869999999</v>
      </c>
      <c r="H1136" s="2">
        <f t="shared" si="23"/>
        <v>0.4500000000007276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15395.41</v>
      </c>
      <c r="D1137" s="1">
        <f>BILANCA!E159</f>
        <v>17973.91</v>
      </c>
      <c r="E1137" s="1">
        <v>0</v>
      </c>
      <c r="F1137" s="1">
        <v>0</v>
      </c>
      <c r="G1137" s="2">
        <f t="shared" si="22"/>
        <v>7906.8574200000003</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20015.79</v>
      </c>
      <c r="D1142" s="1">
        <f>BILANCA!E164</f>
        <v>23781.25</v>
      </c>
      <c r="E1142" s="1">
        <v>0</v>
      </c>
      <c r="F1142" s="1">
        <v>0</v>
      </c>
      <c r="G1142" s="2">
        <f t="shared" si="22"/>
        <v>10744.948110000001</v>
      </c>
      <c r="H1142" s="2">
        <f t="shared" si="23"/>
        <v>0.45999999999912689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20015.79</v>
      </c>
      <c r="D1143" s="1">
        <f>BILANCA!E165</f>
        <v>23781.25</v>
      </c>
      <c r="E1143" s="1">
        <v>0</v>
      </c>
      <c r="F1143" s="1">
        <v>0</v>
      </c>
      <c r="G1143" s="2">
        <f t="shared" si="22"/>
        <v>10812.526400000001</v>
      </c>
      <c r="H1143" s="2">
        <f t="shared" si="23"/>
        <v>0.45999999999912689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52441.279999999999</v>
      </c>
      <c r="D1148" s="1">
        <f>BILANCA!E170</f>
        <v>72843.88</v>
      </c>
      <c r="E1148" s="1">
        <v>0</v>
      </c>
      <c r="F1148" s="1">
        <v>0</v>
      </c>
      <c r="G1148" s="2">
        <f t="shared" si="22"/>
        <v>32691.291600000004</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52441.279999999999</v>
      </c>
      <c r="D1149" s="1">
        <f>BILANCA!E171</f>
        <v>57371.37</v>
      </c>
      <c r="E1149" s="1">
        <v>0</v>
      </c>
      <c r="F1149" s="1">
        <v>0</v>
      </c>
      <c r="G1149" s="2">
        <f t="shared" si="22"/>
        <v>27752.547320000005</v>
      </c>
      <c r="H1149" s="2">
        <f t="shared" si="23"/>
        <v>0.65000000000145519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15472.51</v>
      </c>
      <c r="E1151" s="1">
        <v>0</v>
      </c>
      <c r="F1151" s="1">
        <v>0</v>
      </c>
      <c r="G1151" s="2">
        <f t="shared" si="22"/>
        <v>5198.7633600000008</v>
      </c>
      <c r="H1151" s="2">
        <f t="shared" si="23"/>
        <v>0.48999999999978172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2567021.48</v>
      </c>
      <c r="D1152" s="1">
        <f>BILANCA!E175</f>
        <v>2726974.2300000004</v>
      </c>
      <c r="E1152" s="1">
        <v>0</v>
      </c>
      <c r="F1152" s="1">
        <v>0</v>
      </c>
      <c r="G1152" s="2">
        <f t="shared" si="22"/>
        <v>1355543.9198600003</v>
      </c>
      <c r="H1152" s="2">
        <f t="shared" si="23"/>
        <v>0.71000000042840838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182593.53999999998</v>
      </c>
      <c r="D1153" s="1">
        <f>BILANCA!E176</f>
        <v>185185.24</v>
      </c>
      <c r="E1153" s="1">
        <v>0</v>
      </c>
      <c r="F1153" s="1">
        <v>0</v>
      </c>
      <c r="G1153" s="2">
        <f t="shared" si="22"/>
        <v>94003.883399999992</v>
      </c>
      <c r="H1153" s="2">
        <f t="shared" si="23"/>
        <v>0.70000000001164153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170825.96999999997</v>
      </c>
      <c r="D1154" s="1">
        <f>BILANCA!E177</f>
        <v>183156.22999999998</v>
      </c>
      <c r="E1154" s="1">
        <v>0</v>
      </c>
      <c r="F1154" s="1">
        <v>0</v>
      </c>
      <c r="G1154" s="2">
        <f t="shared" si="22"/>
        <v>91850.671529999992</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545.96</v>
      </c>
      <c r="D1155" s="1">
        <f>BILANCA!E178</f>
        <v>16743.22</v>
      </c>
      <c r="E1155" s="1">
        <v>0</v>
      </c>
      <c r="F1155" s="1">
        <v>0</v>
      </c>
      <c r="G1155" s="2">
        <f t="shared" si="22"/>
        <v>5853.5727999999999</v>
      </c>
      <c r="H1155" s="2">
        <f t="shared" si="23"/>
        <v>0.26000000000112777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168258.36</v>
      </c>
      <c r="D1156" s="1">
        <f>BILANCA!E179</f>
        <v>164266.04999999999</v>
      </c>
      <c r="E1156" s="1">
        <v>0</v>
      </c>
      <c r="F1156" s="1">
        <v>0</v>
      </c>
      <c r="G1156" s="2">
        <f t="shared" si="22"/>
        <v>85944.749579999989</v>
      </c>
      <c r="H1156" s="2">
        <f t="shared" si="23"/>
        <v>0.40999999997438863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152.74</v>
      </c>
      <c r="D1157" s="1">
        <f>BILANCA!E180</f>
        <v>69.33</v>
      </c>
      <c r="E1157" s="1">
        <v>0</v>
      </c>
      <c r="F1157" s="1">
        <v>0</v>
      </c>
      <c r="G1157" s="2">
        <f t="shared" si="22"/>
        <v>50.703599999999994</v>
      </c>
      <c r="H1157" s="2">
        <f t="shared" si="23"/>
        <v>0.5899999999999892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152.74</v>
      </c>
      <c r="D1160" s="1">
        <f>BILANCA!E183</f>
        <v>69.33</v>
      </c>
      <c r="E1160" s="1">
        <v>0</v>
      </c>
      <c r="F1160" s="1">
        <v>0</v>
      </c>
      <c r="G1160" s="2">
        <f t="shared" si="22"/>
        <v>51.577799999999996</v>
      </c>
      <c r="H1160" s="2">
        <f t="shared" si="23"/>
        <v>0.5899999999999892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99.56</v>
      </c>
      <c r="E1161" s="1">
        <v>0</v>
      </c>
      <c r="F1161" s="1">
        <v>0</v>
      </c>
      <c r="G1161" s="2">
        <f t="shared" si="22"/>
        <v>35.443359999999998</v>
      </c>
      <c r="H1161" s="2">
        <f t="shared" si="23"/>
        <v>0.43999999999999773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1160.96</v>
      </c>
      <c r="D1164" s="1">
        <f>BILANCA!E187</f>
        <v>1184.1199999999999</v>
      </c>
      <c r="E1164" s="1">
        <v>0</v>
      </c>
      <c r="F1164" s="1">
        <v>0</v>
      </c>
      <c r="G1164" s="2">
        <f t="shared" si="22"/>
        <v>638.78519999999992</v>
      </c>
      <c r="H1164" s="2">
        <f t="shared" si="23"/>
        <v>0.15999999999985448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707.95</v>
      </c>
      <c r="D1165" s="1">
        <f>BILANCA!E188</f>
        <v>793.95</v>
      </c>
      <c r="E1165" s="1">
        <v>0</v>
      </c>
      <c r="F1165" s="1">
        <v>0</v>
      </c>
      <c r="G1165" s="2">
        <f t="shared" si="22"/>
        <v>417.84469999999999</v>
      </c>
      <c r="H1165" s="2">
        <f t="shared" si="23"/>
        <v>9.9999999999909051E-2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11573.32</v>
      </c>
      <c r="D1166" s="1">
        <f>BILANCA!E189</f>
        <v>1834.76</v>
      </c>
      <c r="E1166" s="1">
        <v>0</v>
      </c>
      <c r="F1166" s="1">
        <v>0</v>
      </c>
      <c r="G1166" s="2">
        <f t="shared" si="22"/>
        <v>2789.4397199999999</v>
      </c>
      <c r="H1166" s="2">
        <f t="shared" si="23"/>
        <v>0.55999999999971806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194.25</v>
      </c>
      <c r="D1211" s="1">
        <f>BILANCA!E234</f>
        <v>194.25</v>
      </c>
      <c r="E1211" s="1">
        <v>0</v>
      </c>
      <c r="F1211" s="1">
        <v>0</v>
      </c>
      <c r="G1211" s="2">
        <f t="shared" si="22"/>
        <v>132.86700000000002</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194.25</v>
      </c>
      <c r="D1213" s="1">
        <f>BILANCA!E236</f>
        <v>194.25</v>
      </c>
      <c r="E1213" s="1">
        <v>0</v>
      </c>
      <c r="F1213" s="1">
        <v>0</v>
      </c>
      <c r="G1213" s="2">
        <f t="shared" si="22"/>
        <v>134.0325</v>
      </c>
      <c r="H1213" s="2">
        <f t="shared" si="23"/>
        <v>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2384427.94</v>
      </c>
      <c r="D1214" s="1">
        <f>BILANCA!E237</f>
        <v>2541788.9900000002</v>
      </c>
      <c r="E1214" s="1">
        <v>0</v>
      </c>
      <c r="F1214" s="1">
        <v>0</v>
      </c>
      <c r="G1214" s="2">
        <f t="shared" si="22"/>
        <v>1725109.3675200003</v>
      </c>
      <c r="H1214" s="2">
        <f t="shared" si="23"/>
        <v>6.9999999832361937E-2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2231412.69</v>
      </c>
      <c r="D1215" s="1">
        <f>BILANCA!E238</f>
        <v>2308573.29</v>
      </c>
      <c r="E1215" s="1">
        <v>0</v>
      </c>
      <c r="F1215" s="1">
        <v>0</v>
      </c>
      <c r="G1215" s="2">
        <f t="shared" si="22"/>
        <v>1588865.7506400002</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2231412.69</v>
      </c>
      <c r="D1216" s="1">
        <f>BILANCA!E239</f>
        <v>2308573.29</v>
      </c>
      <c r="E1216" s="1">
        <v>0</v>
      </c>
      <c r="F1216" s="1">
        <v>0</v>
      </c>
      <c r="G1216" s="2">
        <f t="shared" si="22"/>
        <v>1595714.3099100001</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2231412.69</v>
      </c>
      <c r="D1217" s="1">
        <f>BILANCA!E240</f>
        <v>2308573.29</v>
      </c>
      <c r="E1217" s="1">
        <v>0</v>
      </c>
      <c r="F1217" s="1">
        <v>0</v>
      </c>
      <c r="G1217" s="2">
        <f t="shared" si="22"/>
        <v>1602562.8691799999</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62875.79999999993</v>
      </c>
      <c r="D1222" s="1">
        <f>BILANCA!E245</f>
        <v>156236.04000000004</v>
      </c>
      <c r="E1222" s="1">
        <v>0</v>
      </c>
      <c r="F1222" s="1">
        <v>0</v>
      </c>
      <c r="G1222" s="2">
        <f t="shared" si="22"/>
        <v>89708.143320000003</v>
      </c>
      <c r="H1222" s="2">
        <f t="shared" si="23"/>
        <v>0.2400000001071021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681371.69</v>
      </c>
      <c r="D1223" s="1">
        <f>BILANCA!E246</f>
        <v>754061.13</v>
      </c>
      <c r="E1223" s="1">
        <v>0</v>
      </c>
      <c r="F1223" s="1">
        <v>0</v>
      </c>
      <c r="G1223" s="2">
        <f t="shared" si="22"/>
        <v>525478.54799999995</v>
      </c>
      <c r="H1223" s="2">
        <f t="shared" si="23"/>
        <v>0.44000000006053597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649767.72</v>
      </c>
      <c r="D1224" s="1">
        <f>BILANCA!E247</f>
        <v>722457.16</v>
      </c>
      <c r="E1224" s="1">
        <v>0</v>
      </c>
      <c r="F1224" s="1">
        <v>0</v>
      </c>
      <c r="G1224" s="2">
        <f t="shared" si="22"/>
        <v>504818.37164000003</v>
      </c>
      <c r="H1224" s="2">
        <f t="shared" si="23"/>
        <v>0.44000000006053597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31603.97</v>
      </c>
      <c r="D1226" s="1">
        <f>BILANCA!E249</f>
        <v>31603.97</v>
      </c>
      <c r="E1226" s="1">
        <v>0</v>
      </c>
      <c r="F1226" s="1">
        <v>0</v>
      </c>
      <c r="G1226" s="2">
        <f t="shared" si="22"/>
        <v>23039.294130000002</v>
      </c>
      <c r="H1226" s="2">
        <f t="shared" si="23"/>
        <v>5.9999999997671694E-2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618495.89</v>
      </c>
      <c r="D1227" s="1">
        <f>BILANCA!E250</f>
        <v>597825.09</v>
      </c>
      <c r="E1227" s="1">
        <v>0</v>
      </c>
      <c r="F1227" s="1">
        <v>0</v>
      </c>
      <c r="G1227" s="2">
        <f t="shared" si="22"/>
        <v>442651.64107999997</v>
      </c>
      <c r="H1227" s="2">
        <f t="shared" si="23"/>
        <v>0.19999999995343387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618495.89</v>
      </c>
      <c r="D1229" s="1">
        <f>BILANCA!E252</f>
        <v>597825.09</v>
      </c>
      <c r="E1229" s="1">
        <v>0</v>
      </c>
      <c r="F1229" s="1">
        <v>0</v>
      </c>
      <c r="G1229" s="2">
        <f t="shared" si="22"/>
        <v>446279.93322000001</v>
      </c>
      <c r="H1229" s="2">
        <f t="shared" si="23"/>
        <v>0.19999999995343387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70123.66</v>
      </c>
      <c r="D1232" s="1">
        <f>BILANCA!E255</f>
        <v>53198.41</v>
      </c>
      <c r="E1232" s="1">
        <v>0</v>
      </c>
      <c r="F1232" s="1">
        <v>0</v>
      </c>
      <c r="G1232" s="2">
        <f t="shared" si="22"/>
        <v>43953.599520000003</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20015.79</v>
      </c>
      <c r="D1233" s="1">
        <f>BILANCA!E256</f>
        <v>23781.25</v>
      </c>
      <c r="E1233" s="1">
        <v>0</v>
      </c>
      <c r="F1233" s="1">
        <v>0</v>
      </c>
      <c r="G1233" s="2">
        <f t="shared" si="22"/>
        <v>16894.572500000002</v>
      </c>
      <c r="H1233" s="2">
        <f t="shared" si="23"/>
        <v>0.45999999999912689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69727.06</v>
      </c>
      <c r="D1240" s="1">
        <f>BILANCA!E264</f>
        <v>51782.73</v>
      </c>
      <c r="E1240" s="1">
        <v>0</v>
      </c>
      <c r="F1240" s="1">
        <v>0</v>
      </c>
      <c r="G1240" s="2">
        <f t="shared" si="22"/>
        <v>44536.177640000002</v>
      </c>
      <c r="H1240" s="2">
        <f t="shared" si="23"/>
        <v>0.32999999999447027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396.6</v>
      </c>
      <c r="D1241" s="1">
        <f>BILANCA!E265</f>
        <v>1415.68</v>
      </c>
      <c r="E1241" s="1">
        <v>0</v>
      </c>
      <c r="F1241" s="1">
        <v>0</v>
      </c>
      <c r="G1241" s="2">
        <f t="shared" si="22"/>
        <v>832.81368000000009</v>
      </c>
      <c r="H1241" s="2">
        <f t="shared" si="23"/>
        <v>0.7199999999999136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20015.79</v>
      </c>
      <c r="D1242" s="1">
        <f>BILANCA!E266</f>
        <v>22107.59</v>
      </c>
      <c r="E1242" s="1">
        <v>0</v>
      </c>
      <c r="F1242" s="1">
        <v>0</v>
      </c>
      <c r="G1242" s="2">
        <f t="shared" ref="G1242:G1479" si="24">B1242/1000*C1242+B1242/500*D1242</f>
        <v>16635.821230000001</v>
      </c>
      <c r="H1242" s="2">
        <f t="shared" si="23"/>
        <v>0.61999999999898137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1673.66</v>
      </c>
      <c r="E1243" s="1">
        <v>0</v>
      </c>
      <c r="F1243" s="1">
        <v>0</v>
      </c>
      <c r="G1243" s="2">
        <f t="shared" si="24"/>
        <v>870.30320000000006</v>
      </c>
      <c r="H1243" s="2">
        <f t="shared" si="23"/>
        <v>0.33999999999991815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75.849999999999994</v>
      </c>
      <c r="D1244" s="1">
        <f>BILANCA!E268</f>
        <v>75.849999999999994</v>
      </c>
      <c r="E1244" s="1">
        <v>0</v>
      </c>
      <c r="F1244" s="1">
        <v>0</v>
      </c>
      <c r="G1244" s="2">
        <f t="shared" si="24"/>
        <v>59.390549999999998</v>
      </c>
      <c r="H1244" s="2">
        <f t="shared" si="23"/>
        <v>0.30000000000001137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4214.7</v>
      </c>
      <c r="E1247" s="1">
        <v>0</v>
      </c>
      <c r="F1247" s="1">
        <v>0</v>
      </c>
      <c r="G1247" s="2">
        <f t="shared" si="24"/>
        <v>2225.3616000000002</v>
      </c>
      <c r="H1247" s="2">
        <f t="shared" si="23"/>
        <v>0.3000000000001819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162210.32999999999</v>
      </c>
      <c r="D1263" s="1">
        <f>BILANCA!E287</f>
        <v>153023.16</v>
      </c>
      <c r="E1263" s="1">
        <v>0</v>
      </c>
      <c r="F1263" s="1">
        <v>0</v>
      </c>
      <c r="G1263" s="2">
        <f t="shared" si="24"/>
        <v>131111.86200000002</v>
      </c>
      <c r="H1263" s="2">
        <f t="shared" si="2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8615.64</v>
      </c>
      <c r="D1264" s="1">
        <f>BILANCA!E288</f>
        <v>30133.07</v>
      </c>
      <c r="E1264" s="1">
        <v>0</v>
      </c>
      <c r="F1264" s="1">
        <v>0</v>
      </c>
      <c r="G1264" s="2">
        <f t="shared" si="24"/>
        <v>19355.780180000002</v>
      </c>
      <c r="H1264" s="2">
        <f t="shared" si="23"/>
        <v>0.43000000000029104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7323.31</v>
      </c>
      <c r="D1265" s="1">
        <f>BILANCA!E289</f>
        <v>1834.76</v>
      </c>
      <c r="E1265" s="1">
        <v>0</v>
      </c>
      <c r="F1265" s="1">
        <v>0</v>
      </c>
      <c r="G1265" s="2">
        <f t="shared" si="24"/>
        <v>3099.9780599999999</v>
      </c>
      <c r="H1265" s="2">
        <f t="shared" si="23"/>
        <v>0.55000000000040927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4250.01</v>
      </c>
      <c r="D1266" s="1">
        <f>BILANCA!E290</f>
        <v>0</v>
      </c>
      <c r="E1266" s="1">
        <v>0</v>
      </c>
      <c r="F1266" s="1">
        <v>0</v>
      </c>
      <c r="G1266" s="2">
        <f t="shared" si="24"/>
        <v>1202.7528299999999</v>
      </c>
      <c r="H1266" s="2">
        <f t="shared" si="23"/>
        <v>1.0000000000218279E-2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354.27</v>
      </c>
      <c r="D1273" s="1">
        <f>BILANCA!E297</f>
        <v>354.27</v>
      </c>
      <c r="E1273" s="1">
        <v>0</v>
      </c>
      <c r="F1273" s="1">
        <v>0</v>
      </c>
      <c r="G1273" s="2">
        <f t="shared" si="24"/>
        <v>308.21489999999994</v>
      </c>
      <c r="H1273" s="2">
        <f t="shared" si="23"/>
        <v>0.53999999999996362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353.68</v>
      </c>
      <c r="D1274" s="1">
        <f>BILANCA!E298</f>
        <v>439.68</v>
      </c>
      <c r="E1274" s="1">
        <v>0</v>
      </c>
      <c r="F1274" s="1">
        <v>0</v>
      </c>
      <c r="G1274" s="2">
        <f t="shared" si="24"/>
        <v>358.81464</v>
      </c>
      <c r="H1274" s="2">
        <f t="shared" si="23"/>
        <v>0.63999999999998636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189909.72000000003</v>
      </c>
      <c r="D1299" s="6">
        <f>'RAS-funkcijski'!E5</f>
        <v>207657.79</v>
      </c>
      <c r="E1299" s="6">
        <v>0</v>
      </c>
      <c r="F1299" s="6">
        <v>0</v>
      </c>
      <c r="G1299" s="7">
        <f t="shared" si="24"/>
        <v>605.22530000000006</v>
      </c>
      <c r="H1299" s="7">
        <f t="shared" si="23"/>
        <v>0.48999999996158294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188675.40000000002</v>
      </c>
      <c r="D1300" s="1">
        <f>'RAS-funkcijski'!E6</f>
        <v>206423.47</v>
      </c>
      <c r="E1300" s="1">
        <v>0</v>
      </c>
      <c r="F1300" s="1">
        <v>0</v>
      </c>
      <c r="G1300" s="2">
        <f t="shared" si="24"/>
        <v>1203.04468</v>
      </c>
      <c r="H1300" s="2">
        <f t="shared" si="23"/>
        <v>0.87000000002444722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166758.89000000001</v>
      </c>
      <c r="D1301" s="1">
        <f>'RAS-funkcijski'!E7</f>
        <v>184231.26</v>
      </c>
      <c r="E1301" s="1">
        <v>0</v>
      </c>
      <c r="F1301" s="1">
        <v>0</v>
      </c>
      <c r="G1301" s="2">
        <f t="shared" si="24"/>
        <v>1605.6642300000001</v>
      </c>
      <c r="H1301" s="2">
        <f t="shared" si="23"/>
        <v>0.36999999999534339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14567.22</v>
      </c>
      <c r="D1302" s="1">
        <f>'RAS-funkcijski'!E8</f>
        <v>10291.58</v>
      </c>
      <c r="E1302" s="1">
        <v>0</v>
      </c>
      <c r="F1302" s="1">
        <v>0</v>
      </c>
      <c r="G1302" s="2">
        <f t="shared" si="24"/>
        <v>140.60151999999999</v>
      </c>
      <c r="H1302" s="2">
        <f t="shared" si="23"/>
        <v>0.63999999999941792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7349.29</v>
      </c>
      <c r="D1303" s="1">
        <f>'RAS-funkcijski'!E9</f>
        <v>11900.63</v>
      </c>
      <c r="E1303" s="1">
        <v>0</v>
      </c>
      <c r="F1303" s="1">
        <v>0</v>
      </c>
      <c r="G1303" s="2">
        <f t="shared" si="24"/>
        <v>155.75274999999999</v>
      </c>
      <c r="H1303" s="2">
        <f t="shared" si="23"/>
        <v>0.66000000000076398</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1234.32</v>
      </c>
      <c r="D1315" s="1">
        <f>'RAS-funkcijski'!E21</f>
        <v>1234.32</v>
      </c>
      <c r="E1315" s="1">
        <v>0</v>
      </c>
      <c r="F1315" s="1">
        <v>0</v>
      </c>
      <c r="G1315" s="2">
        <f t="shared" si="24"/>
        <v>62.950320000000005</v>
      </c>
      <c r="H1315" s="2">
        <f t="shared" si="23"/>
        <v>0.63999999999987267</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398</v>
      </c>
      <c r="D1316" s="1">
        <f>'RAS-funkcijski'!E22</f>
        <v>400</v>
      </c>
      <c r="E1316" s="1">
        <v>0</v>
      </c>
      <c r="F1316" s="1">
        <v>0</v>
      </c>
      <c r="G1316" s="2">
        <f t="shared" si="24"/>
        <v>21.564</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398</v>
      </c>
      <c r="D1321" s="1">
        <f>'RAS-funkcijski'!E27</f>
        <v>400</v>
      </c>
      <c r="E1321" s="1">
        <v>0</v>
      </c>
      <c r="F1321" s="1">
        <v>0</v>
      </c>
      <c r="G1321" s="2">
        <f t="shared" si="24"/>
        <v>27.553999999999998</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20658.41</v>
      </c>
      <c r="D1322" s="1">
        <f>'RAS-funkcijski'!E28</f>
        <v>17170.73</v>
      </c>
      <c r="E1322" s="1">
        <v>0</v>
      </c>
      <c r="F1322" s="1">
        <v>0</v>
      </c>
      <c r="G1322" s="2">
        <f t="shared" si="24"/>
        <v>1319.9968799999999</v>
      </c>
      <c r="H1322" s="2">
        <f t="shared" si="23"/>
        <v>0.68000000000029104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13864</v>
      </c>
      <c r="D1324" s="1">
        <f>'RAS-funkcijski'!E30</f>
        <v>14700</v>
      </c>
      <c r="E1324" s="1">
        <v>0</v>
      </c>
      <c r="F1324" s="1">
        <v>0</v>
      </c>
      <c r="G1324" s="2">
        <f t="shared" si="24"/>
        <v>1124.864</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6794.41</v>
      </c>
      <c r="D1328" s="1">
        <f>'RAS-funkcijski'!E34</f>
        <v>2470.73</v>
      </c>
      <c r="E1328" s="1">
        <v>0</v>
      </c>
      <c r="F1328" s="1">
        <v>0</v>
      </c>
      <c r="G1328" s="2">
        <f t="shared" si="24"/>
        <v>352.0761</v>
      </c>
      <c r="H1328" s="2">
        <f t="shared" si="23"/>
        <v>0.67999999999983629</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93323.459999999992</v>
      </c>
      <c r="D1329" s="1">
        <f>'RAS-funkcijski'!E35</f>
        <v>111986.19</v>
      </c>
      <c r="E1329" s="1">
        <v>0</v>
      </c>
      <c r="F1329" s="1">
        <v>0</v>
      </c>
      <c r="G1329" s="2">
        <f t="shared" si="24"/>
        <v>9836.1710400000011</v>
      </c>
      <c r="H1329" s="2">
        <f t="shared" si="23"/>
        <v>0.64999999999417923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52012.639999999999</v>
      </c>
      <c r="D1348" s="1">
        <f>'RAS-funkcijski'!E54</f>
        <v>71572.540000000008</v>
      </c>
      <c r="E1348" s="1">
        <v>0</v>
      </c>
      <c r="F1348" s="1">
        <v>0</v>
      </c>
      <c r="G1348" s="2">
        <f t="shared" si="24"/>
        <v>9757.8860000000004</v>
      </c>
      <c r="H1348" s="2">
        <f t="shared" si="27"/>
        <v>0.819999999992433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13360.82</v>
      </c>
      <c r="D1349" s="1">
        <f>'RAS-funkcijski'!E55</f>
        <v>37173.31</v>
      </c>
      <c r="E1349" s="1">
        <v>0</v>
      </c>
      <c r="F1349" s="1">
        <v>0</v>
      </c>
      <c r="G1349" s="2">
        <f t="shared" si="24"/>
        <v>4473.0794399999995</v>
      </c>
      <c r="H1349" s="2">
        <f t="shared" si="27"/>
        <v>0.48999999999796273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38651.82</v>
      </c>
      <c r="D1353" s="1">
        <f>'RAS-funkcijski'!E59</f>
        <v>34399.230000000003</v>
      </c>
      <c r="E1353" s="1">
        <v>0</v>
      </c>
      <c r="F1353" s="1">
        <v>0</v>
      </c>
      <c r="G1353" s="2">
        <f t="shared" si="24"/>
        <v>5909.7654000000002</v>
      </c>
      <c r="H1353" s="2">
        <f t="shared" si="27"/>
        <v>0.41000000000349246</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41310.82</v>
      </c>
      <c r="D1368" s="1">
        <f>'RAS-funkcijski'!E74</f>
        <v>40413.65</v>
      </c>
      <c r="E1368" s="1">
        <v>0</v>
      </c>
      <c r="F1368" s="1">
        <v>0</v>
      </c>
      <c r="G1368" s="2">
        <f t="shared" si="24"/>
        <v>8549.6684000000023</v>
      </c>
      <c r="H1368" s="2">
        <f t="shared" si="27"/>
        <v>0.52999999999883585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79795.990000000005</v>
      </c>
      <c r="D1369" s="1">
        <f>'RAS-funkcijski'!E75</f>
        <v>79445.91</v>
      </c>
      <c r="E1369" s="1">
        <v>0</v>
      </c>
      <c r="F1369" s="1">
        <v>0</v>
      </c>
      <c r="G1369" s="2">
        <f t="shared" si="24"/>
        <v>16946.834510000001</v>
      </c>
      <c r="H1369" s="2">
        <f t="shared" si="27"/>
        <v>9.9999999991268851E-2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5419.88</v>
      </c>
      <c r="D1370" s="1">
        <f>'RAS-funkcijski'!E76</f>
        <v>7660.45</v>
      </c>
      <c r="E1370" s="1">
        <v>0</v>
      </c>
      <c r="F1370" s="1">
        <v>0</v>
      </c>
      <c r="G1370" s="2">
        <f t="shared" si="24"/>
        <v>1493.3361599999998</v>
      </c>
      <c r="H1370" s="2">
        <f t="shared" si="27"/>
        <v>0.56999999999970896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74376.11</v>
      </c>
      <c r="D1375" s="1">
        <f>'RAS-funkcijski'!E81</f>
        <v>71785.460000000006</v>
      </c>
      <c r="E1375" s="1">
        <v>0</v>
      </c>
      <c r="F1375" s="1">
        <v>0</v>
      </c>
      <c r="G1375" s="2">
        <f t="shared" si="24"/>
        <v>16781.921310000002</v>
      </c>
      <c r="H1375" s="2">
        <f t="shared" si="27"/>
        <v>0.57000000000698492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127399.5</v>
      </c>
      <c r="D1376" s="1">
        <f>'RAS-funkcijski'!E82</f>
        <v>150353.16999999998</v>
      </c>
      <c r="E1376" s="1">
        <v>0</v>
      </c>
      <c r="F1376" s="1">
        <v>0</v>
      </c>
      <c r="G1376" s="2">
        <f t="shared" si="24"/>
        <v>33392.255519999999</v>
      </c>
      <c r="H1376" s="2">
        <f t="shared" si="27"/>
        <v>0.66999999998370185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60117.440000000002</v>
      </c>
      <c r="D1378" s="1">
        <f>'RAS-funkcijski'!E84</f>
        <v>141042.09</v>
      </c>
      <c r="E1378" s="1">
        <v>0</v>
      </c>
      <c r="F1378" s="1">
        <v>0</v>
      </c>
      <c r="G1378" s="2">
        <f t="shared" si="24"/>
        <v>27376.1296</v>
      </c>
      <c r="H1378" s="2">
        <f t="shared" si="27"/>
        <v>0.52999999999883585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67282.06</v>
      </c>
      <c r="D1380" s="1">
        <f>'RAS-funkcijski'!E86</f>
        <v>9311.08</v>
      </c>
      <c r="E1380" s="1">
        <v>0</v>
      </c>
      <c r="F1380" s="1">
        <v>0</v>
      </c>
      <c r="G1380" s="2">
        <f t="shared" si="24"/>
        <v>7044.1460399999996</v>
      </c>
      <c r="H1380" s="2">
        <f t="shared" si="27"/>
        <v>0.13999999999759893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165.36</v>
      </c>
      <c r="D1383" s="1">
        <f>'RAS-funkcijski'!E89</f>
        <v>11662.99</v>
      </c>
      <c r="E1383" s="1">
        <v>0</v>
      </c>
      <c r="F1383" s="1">
        <v>0</v>
      </c>
      <c r="G1383" s="2">
        <f t="shared" si="24"/>
        <v>1996.7638999999999</v>
      </c>
      <c r="H1383" s="2">
        <f t="shared" si="27"/>
        <v>0.37000000000023192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165.36</v>
      </c>
      <c r="D1400" s="1">
        <f>'RAS-funkcijski'!E106</f>
        <v>11662.99</v>
      </c>
      <c r="E1400" s="1">
        <v>0</v>
      </c>
      <c r="F1400" s="1">
        <v>0</v>
      </c>
      <c r="G1400" s="2">
        <f t="shared" si="24"/>
        <v>2396.1166799999996</v>
      </c>
      <c r="H1400" s="2">
        <f t="shared" si="27"/>
        <v>0.37000000000023192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37572.65</v>
      </c>
      <c r="D1401" s="1">
        <f>'RAS-funkcijski'!E107</f>
        <v>43766.68</v>
      </c>
      <c r="E1401" s="1">
        <v>0</v>
      </c>
      <c r="F1401" s="1">
        <v>0</v>
      </c>
      <c r="G1401" s="2">
        <f t="shared" si="24"/>
        <v>12885.919029999999</v>
      </c>
      <c r="H1401" s="2">
        <f t="shared" si="27"/>
        <v>0.66999999999825377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37572.65</v>
      </c>
      <c r="D1407" s="1">
        <f>'RAS-funkcijski'!E113</f>
        <v>43766.68</v>
      </c>
      <c r="E1407" s="1">
        <v>0</v>
      </c>
      <c r="F1407" s="1">
        <v>0</v>
      </c>
      <c r="G1407" s="2">
        <f t="shared" si="24"/>
        <v>13636.55509</v>
      </c>
      <c r="H1407" s="2">
        <f t="shared" si="27"/>
        <v>0.66999999999825377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92391.76999999999</v>
      </c>
      <c r="D1408" s="1">
        <f>'RAS-funkcijski'!E114</f>
        <v>103435.64</v>
      </c>
      <c r="E1408" s="1">
        <v>0</v>
      </c>
      <c r="F1408" s="1">
        <v>0</v>
      </c>
      <c r="G1408" s="2">
        <f t="shared" si="24"/>
        <v>32918.9355</v>
      </c>
      <c r="H1408" s="2">
        <f t="shared" si="27"/>
        <v>0.59000000001105946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76547.199999999997</v>
      </c>
      <c r="D1409" s="1">
        <f>'RAS-funkcijski'!E115</f>
        <v>86059.520000000004</v>
      </c>
      <c r="E1409" s="1">
        <v>0</v>
      </c>
      <c r="F1409" s="1">
        <v>0</v>
      </c>
      <c r="G1409" s="2">
        <f t="shared" si="24"/>
        <v>27601.95264</v>
      </c>
      <c r="H1409" s="2">
        <f t="shared" si="27"/>
        <v>0.67999999999301508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76547.199999999997</v>
      </c>
      <c r="D1410" s="1">
        <f>'RAS-funkcijski'!E116</f>
        <v>86059.520000000004</v>
      </c>
      <c r="E1410" s="1">
        <v>0</v>
      </c>
      <c r="F1410" s="1">
        <v>0</v>
      </c>
      <c r="G1410" s="2">
        <f t="shared" si="24"/>
        <v>27850.618880000002</v>
      </c>
      <c r="H1410" s="2">
        <f t="shared" si="27"/>
        <v>0.67999999999301508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15844.57</v>
      </c>
      <c r="D1422" s="1">
        <f>'RAS-funkcijski'!E128</f>
        <v>17376.12</v>
      </c>
      <c r="E1422" s="1">
        <v>0</v>
      </c>
      <c r="F1422" s="1">
        <v>0</v>
      </c>
      <c r="G1422" s="2">
        <f t="shared" si="24"/>
        <v>6274.0044399999997</v>
      </c>
      <c r="H1422" s="2">
        <f t="shared" si="27"/>
        <v>0.5499999999992724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108984.08</v>
      </c>
      <c r="D1423" s="1">
        <f>'RAS-funkcijski'!E129</f>
        <v>78289.11</v>
      </c>
      <c r="E1423" s="1">
        <v>0</v>
      </c>
      <c r="F1423" s="1">
        <v>0</v>
      </c>
      <c r="G1423" s="2">
        <f t="shared" si="24"/>
        <v>33195.287499999999</v>
      </c>
      <c r="H1423" s="2">
        <f t="shared" si="27"/>
        <v>0.19000000000232831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108984.08</v>
      </c>
      <c r="D1434" s="1">
        <f>'RAS-funkcijski'!E140</f>
        <v>78289.11</v>
      </c>
      <c r="E1434" s="1">
        <v>0</v>
      </c>
      <c r="F1434" s="1">
        <v>0</v>
      </c>
      <c r="G1434" s="2">
        <f t="shared" si="24"/>
        <v>36116.472800000003</v>
      </c>
      <c r="H1434" s="2">
        <f t="shared" si="27"/>
        <v>0.19000000000232831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750598.94</v>
      </c>
      <c r="D1435" s="13">
        <f>'RAS-funkcijski'!E141</f>
        <v>804168.21000000008</v>
      </c>
      <c r="E1435" s="13">
        <v>0</v>
      </c>
      <c r="F1435" s="13">
        <v>0</v>
      </c>
      <c r="G1435" s="14">
        <f t="shared" si="24"/>
        <v>323174.14432000008</v>
      </c>
      <c r="H1435" s="14">
        <f t="shared" si="27"/>
        <v>0.27000000013504177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182399.29</v>
      </c>
      <c r="D1480" s="6"/>
      <c r="E1480" s="6">
        <v>0</v>
      </c>
      <c r="F1480" s="6">
        <v>0</v>
      </c>
      <c r="G1480" s="7">
        <f t="shared" ref="G1480:G1580" si="34">B1480/1000*C1480</f>
        <v>182.39929000000001</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787986.09000000008</v>
      </c>
      <c r="D1481" s="1">
        <v>0</v>
      </c>
      <c r="E1481" s="1">
        <v>0</v>
      </c>
      <c r="F1481" s="1">
        <v>0</v>
      </c>
      <c r="G1481" s="2">
        <f t="shared" si="34"/>
        <v>1575.9721800000002</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580765.89</v>
      </c>
      <c r="D1483" s="1">
        <v>0</v>
      </c>
      <c r="E1483" s="1">
        <v>0</v>
      </c>
      <c r="F1483" s="1">
        <v>0</v>
      </c>
      <c r="G1483" s="2">
        <f t="shared" si="34"/>
        <v>2323.0635600000001</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144320.59</v>
      </c>
      <c r="D1484" s="1">
        <v>0</v>
      </c>
      <c r="E1484" s="1">
        <v>0</v>
      </c>
      <c r="F1484" s="1">
        <v>0</v>
      </c>
      <c r="G1484" s="2">
        <f t="shared" si="34"/>
        <v>721.60294999999996</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238984.52</v>
      </c>
      <c r="D1485" s="1">
        <v>0</v>
      </c>
      <c r="E1485" s="1">
        <v>0</v>
      </c>
      <c r="F1485" s="1">
        <v>0</v>
      </c>
      <c r="G1485" s="2">
        <f t="shared" si="34"/>
        <v>1433.9071200000001</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10291.58</v>
      </c>
      <c r="D1486" s="1">
        <v>0</v>
      </c>
      <c r="E1486" s="1">
        <v>0</v>
      </c>
      <c r="F1486" s="1">
        <v>0</v>
      </c>
      <c r="G1486" s="2">
        <f t="shared" si="34"/>
        <v>72.041060000000002</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756.68</v>
      </c>
      <c r="D1487" s="1">
        <v>0</v>
      </c>
      <c r="E1487" s="1">
        <v>0</v>
      </c>
      <c r="F1487" s="1">
        <v>0</v>
      </c>
      <c r="G1487" s="2">
        <f t="shared" si="34"/>
        <v>6.0534400000000002</v>
      </c>
      <c r="H1487" s="2">
        <f t="shared" si="35"/>
        <v>0.32000000000005002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99509.81</v>
      </c>
      <c r="D1489" s="1">
        <v>0</v>
      </c>
      <c r="E1489" s="1">
        <v>0</v>
      </c>
      <c r="F1489" s="1">
        <v>0</v>
      </c>
      <c r="G1489" s="2">
        <f t="shared" si="34"/>
        <v>995.09810000000004</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77757.17</v>
      </c>
      <c r="D1490" s="1">
        <v>0</v>
      </c>
      <c r="E1490" s="1">
        <v>0</v>
      </c>
      <c r="F1490" s="1">
        <v>0</v>
      </c>
      <c r="G1490" s="2">
        <f t="shared" si="34"/>
        <v>855.32886999999994</v>
      </c>
      <c r="H1490" s="2">
        <f t="shared" si="35"/>
        <v>0.16999999999825377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9145.5400000000009</v>
      </c>
      <c r="D1491" s="1">
        <v>0</v>
      </c>
      <c r="E1491" s="1">
        <v>0</v>
      </c>
      <c r="F1491" s="1">
        <v>0</v>
      </c>
      <c r="G1491" s="2">
        <f t="shared" si="34"/>
        <v>109.74648000000002</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207220.2</v>
      </c>
      <c r="D1492" s="1">
        <v>0</v>
      </c>
      <c r="E1492" s="1">
        <v>0</v>
      </c>
      <c r="F1492" s="1">
        <v>0</v>
      </c>
      <c r="G1492" s="2">
        <f t="shared" si="34"/>
        <v>2693.8625999999999</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785394.39</v>
      </c>
      <c r="D1499" s="1">
        <v>0</v>
      </c>
      <c r="E1499" s="1">
        <v>0</v>
      </c>
      <c r="F1499" s="1">
        <v>0</v>
      </c>
      <c r="G1499" s="2">
        <f t="shared" si="34"/>
        <v>15707.8878</v>
      </c>
      <c r="H1499" s="2">
        <f t="shared" si="35"/>
        <v>0.39000000001396984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568435.63</v>
      </c>
      <c r="D1501" s="1">
        <v>0</v>
      </c>
      <c r="E1501" s="1">
        <v>0</v>
      </c>
      <c r="F1501" s="1">
        <v>0</v>
      </c>
      <c r="G1501" s="2">
        <f t="shared" si="34"/>
        <v>12505.583859999999</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128123.33</v>
      </c>
      <c r="D1502" s="1">
        <v>0</v>
      </c>
      <c r="E1502" s="1">
        <v>0</v>
      </c>
      <c r="F1502" s="1">
        <v>0</v>
      </c>
      <c r="G1502" s="2">
        <f t="shared" si="34"/>
        <v>2946.8365899999999</v>
      </c>
      <c r="H1502" s="2">
        <f t="shared" si="35"/>
        <v>0.33000000000174623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242976.83</v>
      </c>
      <c r="D1503" s="1">
        <v>0</v>
      </c>
      <c r="E1503" s="1">
        <v>0</v>
      </c>
      <c r="F1503" s="1">
        <v>0</v>
      </c>
      <c r="G1503" s="2">
        <f t="shared" si="34"/>
        <v>5831.4439199999997</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10374.99</v>
      </c>
      <c r="D1504" s="1">
        <v>0</v>
      </c>
      <c r="E1504" s="1">
        <v>0</v>
      </c>
      <c r="F1504" s="1">
        <v>0</v>
      </c>
      <c r="G1504" s="2">
        <f t="shared" si="34"/>
        <v>259.37475000000001</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657.12</v>
      </c>
      <c r="D1505" s="1">
        <v>0</v>
      </c>
      <c r="E1505" s="1">
        <v>0</v>
      </c>
      <c r="F1505" s="1">
        <v>0</v>
      </c>
      <c r="G1505" s="2">
        <f t="shared" si="34"/>
        <v>17.08512</v>
      </c>
      <c r="H1505" s="2">
        <f t="shared" si="35"/>
        <v>0.12000000000000455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99509.81</v>
      </c>
      <c r="D1507" s="1">
        <v>0</v>
      </c>
      <c r="E1507" s="1">
        <v>0</v>
      </c>
      <c r="F1507" s="1">
        <v>0</v>
      </c>
      <c r="G1507" s="2">
        <f t="shared" si="34"/>
        <v>2786.27468</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77734.009999999995</v>
      </c>
      <c r="D1508" s="1">
        <v>0</v>
      </c>
      <c r="E1508" s="1">
        <v>0</v>
      </c>
      <c r="F1508" s="1">
        <v>0</v>
      </c>
      <c r="G1508" s="2">
        <f t="shared" si="34"/>
        <v>2254.28629</v>
      </c>
      <c r="H1508" s="2">
        <f t="shared" si="35"/>
        <v>9.9999999947613105E-3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9059.5400000000009</v>
      </c>
      <c r="D1509" s="1">
        <v>0</v>
      </c>
      <c r="E1509" s="1">
        <v>0</v>
      </c>
      <c r="F1509" s="1">
        <v>0</v>
      </c>
      <c r="G1509" s="2">
        <f t="shared" si="34"/>
        <v>271.78620000000001</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216958.76</v>
      </c>
      <c r="D1510" s="1">
        <v>0</v>
      </c>
      <c r="E1510" s="1">
        <v>0</v>
      </c>
      <c r="F1510" s="1">
        <v>0</v>
      </c>
      <c r="G1510" s="2">
        <f t="shared" si="34"/>
        <v>6725.72156</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184990.99000000011</v>
      </c>
      <c r="D1517" s="1">
        <v>0</v>
      </c>
      <c r="E1517" s="1">
        <v>0</v>
      </c>
      <c r="F1517" s="1">
        <v>0</v>
      </c>
      <c r="G1517" s="2">
        <f t="shared" si="34"/>
        <v>7029.6576200000036</v>
      </c>
      <c r="H1517" s="2">
        <f t="shared" si="35"/>
        <v>9.9999998928979039E-3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154857.91999999998</v>
      </c>
      <c r="D1518" s="1">
        <v>0</v>
      </c>
      <c r="E1518" s="1">
        <v>0</v>
      </c>
      <c r="F1518" s="1">
        <v>0</v>
      </c>
      <c r="G1518" s="2">
        <f t="shared" si="34"/>
        <v>6039.4588799999992</v>
      </c>
      <c r="H1518" s="2">
        <f t="shared" si="35"/>
        <v>8.0000000016298145E-2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153023.15999999997</v>
      </c>
      <c r="D1524" s="1">
        <v>0</v>
      </c>
      <c r="E1524" s="1">
        <v>0</v>
      </c>
      <c r="F1524" s="1">
        <v>0</v>
      </c>
      <c r="G1524" s="2">
        <f t="shared" si="34"/>
        <v>6886.042199999999</v>
      </c>
      <c r="H1524" s="2">
        <f t="shared" si="35"/>
        <v>0.15999999997438863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151603.03999999998</v>
      </c>
      <c r="D1530" s="1">
        <v>0</v>
      </c>
      <c r="E1530" s="1">
        <v>0</v>
      </c>
      <c r="F1530" s="1">
        <v>0</v>
      </c>
      <c r="G1530" s="2">
        <f t="shared" si="34"/>
        <v>7731.7550399999982</v>
      </c>
      <c r="H1530" s="2">
        <f t="shared" si="35"/>
        <v>3.9999999979045242E-2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1765.3</v>
      </c>
      <c r="D1531" s="1">
        <v>0</v>
      </c>
      <c r="E1531" s="1">
        <v>0</v>
      </c>
      <c r="F1531" s="1">
        <v>0</v>
      </c>
      <c r="G1531" s="2">
        <f t="shared" si="34"/>
        <v>91.795599999999993</v>
      </c>
      <c r="H1531" s="2">
        <f t="shared" si="35"/>
        <v>0.29999999999995453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149837.74</v>
      </c>
      <c r="D1534" s="1">
        <v>0</v>
      </c>
      <c r="E1534" s="1">
        <v>0</v>
      </c>
      <c r="F1534" s="1">
        <v>0</v>
      </c>
      <c r="G1534" s="2">
        <f t="shared" si="34"/>
        <v>8241.0756999999994</v>
      </c>
      <c r="H1534" s="2">
        <f t="shared" si="35"/>
        <v>0.26000000000931323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331.81</v>
      </c>
      <c r="D1555" s="1">
        <v>0</v>
      </c>
      <c r="E1555" s="1">
        <v>0</v>
      </c>
      <c r="F1555" s="1">
        <v>0</v>
      </c>
      <c r="G1555" s="2">
        <f t="shared" si="34"/>
        <v>25.217559999999999</v>
      </c>
      <c r="H1555" s="2">
        <f t="shared" si="35"/>
        <v>0.18999999999999773</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331.81</v>
      </c>
      <c r="D1559" s="1">
        <v>0</v>
      </c>
      <c r="E1559" s="1">
        <v>0</v>
      </c>
      <c r="F1559" s="1">
        <v>0</v>
      </c>
      <c r="G1559" s="2">
        <f t="shared" si="34"/>
        <v>26.544800000000002</v>
      </c>
      <c r="H1559" s="2">
        <f t="shared" si="35"/>
        <v>0.18999999999999773</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542.35</v>
      </c>
      <c r="D1560" s="1">
        <v>0</v>
      </c>
      <c r="E1560" s="1">
        <v>0</v>
      </c>
      <c r="F1560" s="1">
        <v>0</v>
      </c>
      <c r="G1560" s="2">
        <f t="shared" si="34"/>
        <v>43.930350000000004</v>
      </c>
      <c r="H1560" s="2">
        <f t="shared" si="35"/>
        <v>0.35000000000002274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542.35</v>
      </c>
      <c r="D1564" s="1">
        <v>0</v>
      </c>
      <c r="E1564" s="1">
        <v>0</v>
      </c>
      <c r="F1564" s="1">
        <v>0</v>
      </c>
      <c r="G1564" s="2">
        <f t="shared" si="34"/>
        <v>46.099750000000007</v>
      </c>
      <c r="H1564" s="2">
        <f t="shared" si="35"/>
        <v>0.35000000000002274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1834.76</v>
      </c>
      <c r="D1565" s="1">
        <v>0</v>
      </c>
      <c r="E1565" s="1">
        <v>0</v>
      </c>
      <c r="F1565" s="1">
        <v>0</v>
      </c>
      <c r="G1565" s="2">
        <f t="shared" si="34"/>
        <v>157.78935999999999</v>
      </c>
      <c r="H1565" s="2">
        <f t="shared" si="35"/>
        <v>0.24000000000000909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1834.76</v>
      </c>
      <c r="D1569" s="1">
        <v>0</v>
      </c>
      <c r="E1569" s="1">
        <v>0</v>
      </c>
      <c r="F1569" s="1">
        <v>0</v>
      </c>
      <c r="G1569" s="2">
        <f t="shared" si="34"/>
        <v>165.1284</v>
      </c>
      <c r="H1569" s="2">
        <f t="shared" si="35"/>
        <v>0.24000000000000909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30133.07</v>
      </c>
      <c r="D1576" s="1">
        <v>0</v>
      </c>
      <c r="E1576" s="1">
        <v>0</v>
      </c>
      <c r="F1576" s="1">
        <v>0</v>
      </c>
      <c r="G1576" s="2">
        <f t="shared" si="34"/>
        <v>2922.9077900000002</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30133.07</v>
      </c>
      <c r="D1578" s="1">
        <v>0</v>
      </c>
      <c r="E1578" s="1">
        <v>0</v>
      </c>
      <c r="F1578" s="1">
        <v>0</v>
      </c>
      <c r="G1578" s="2">
        <f t="shared" si="34"/>
        <v>2983.1739299999999</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36758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750265.64999999991</v>
      </c>
      <c r="I16" s="170">
        <f>'PR-RAS'!E6</f>
        <v>876430.46000000008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567671.02</v>
      </c>
      <c r="I17" s="170">
        <f>'PR-RAS'!E151</f>
        <v>596948.01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62875.799999999901</v>
      </c>
      <c r="I18" s="170">
        <f>'PR-RAS'!E645</f>
        <v>156236.04000000018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2408332.0900000003</v>
      </c>
      <c r="I20" s="173">
        <f>BILANCA!E7</f>
        <v>2485492.6900000004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158689.39000000001</v>
      </c>
      <c r="I21" s="175">
        <f>BILANCA!E68</f>
        <v>241481.54000000004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182593.53999999998</v>
      </c>
      <c r="I22" s="175">
        <f>BILANCA!E176</f>
        <v>185185.24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2384427.94</v>
      </c>
      <c r="I23" s="177">
        <f>BILANCA!E237</f>
        <v>2541788.9900000002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189909.72000000003</v>
      </c>
      <c r="I24" s="173">
        <f>'RAS-funkcijski'!E5</f>
        <v>207657.79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93323.459999999992</v>
      </c>
      <c r="I25" s="175">
        <f>'RAS-funkcijski'!E35</f>
        <v>111986.19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92391.76999999999</v>
      </c>
      <c r="I27" s="175">
        <f>'RAS-funkcijski'!E114</f>
        <v>103435.64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750598.94</v>
      </c>
      <c r="I28" s="179">
        <f>'RAS-funkcijski'!E141</f>
        <v>804168.21000000008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182399.29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184990.99000000011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154857.91999999998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30133.07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workbookViewId="0">
      <selection activeCell="C8" sqref="C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750265.64999999991</v>
      </c>
      <c r="E6" s="51">
        <f>E7+E44+E50+E82+E106+E124+E133+E139</f>
        <v>876430.46000000008</v>
      </c>
      <c r="F6" s="52">
        <f t="shared" ref="F6:F131" si="0">IF(D6&lt;&gt;0,IF(E6/D6&gt;=100,"&gt;&gt;100",E6/D6*100),"-")</f>
        <v>116.81601843293774</v>
      </c>
    </row>
    <row r="7" spans="1:25" ht="12.75" customHeight="1" x14ac:dyDescent="0.2">
      <c r="A7" s="53">
        <v>61</v>
      </c>
      <c r="B7" s="294" t="s">
        <v>60</v>
      </c>
      <c r="C7" s="50" t="s">
        <v>61</v>
      </c>
      <c r="D7" s="51">
        <f t="shared" ref="D7:E7" si="1">D8+D17+D23+D29+D37+D40</f>
        <v>133244.43</v>
      </c>
      <c r="E7" s="51">
        <f t="shared" si="1"/>
        <v>132013.74</v>
      </c>
      <c r="F7" s="52">
        <f t="shared" si="0"/>
        <v>99.076366644369301</v>
      </c>
    </row>
    <row r="8" spans="1:25" ht="12.75" customHeight="1" x14ac:dyDescent="0.2">
      <c r="A8" s="53">
        <v>611</v>
      </c>
      <c r="B8" s="85" t="s">
        <v>62</v>
      </c>
      <c r="C8" s="50" t="s">
        <v>63</v>
      </c>
      <c r="D8" s="51">
        <f t="shared" ref="D8:E8" si="2">SUM(D9:D14)-D15-D16</f>
        <v>120828.8</v>
      </c>
      <c r="E8" s="51">
        <f t="shared" si="2"/>
        <v>106994.72</v>
      </c>
      <c r="F8" s="52">
        <f t="shared" si="0"/>
        <v>88.550676659869168</v>
      </c>
    </row>
    <row r="9" spans="1:25" ht="12.75" customHeight="1" x14ac:dyDescent="0.2">
      <c r="A9" s="53">
        <v>6111</v>
      </c>
      <c r="B9" s="85" t="s">
        <v>64</v>
      </c>
      <c r="C9" s="50" t="s">
        <v>65</v>
      </c>
      <c r="D9" s="242">
        <v>120828.8</v>
      </c>
      <c r="E9" s="242">
        <v>106994.72</v>
      </c>
      <c r="F9" s="52">
        <f t="shared" si="0"/>
        <v>88.550676659869168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8400.8000000000011</v>
      </c>
      <c r="E23" s="51">
        <f t="shared" si="4"/>
        <v>22081.39</v>
      </c>
      <c r="F23" s="52">
        <f t="shared" si="0"/>
        <v>262.84865727073606</v>
      </c>
    </row>
    <row r="24" spans="1:6" ht="12.75" customHeight="1" x14ac:dyDescent="0.2">
      <c r="A24" s="53">
        <v>6131</v>
      </c>
      <c r="B24" s="85" t="s">
        <v>94</v>
      </c>
      <c r="C24" s="50" t="s">
        <v>95</v>
      </c>
      <c r="D24" s="242">
        <v>137.43</v>
      </c>
      <c r="E24" s="242">
        <v>342.45</v>
      </c>
      <c r="F24" s="52">
        <f t="shared" si="0"/>
        <v>249.18140144073345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8263.3700000000008</v>
      </c>
      <c r="E27" s="242">
        <v>21738.94</v>
      </c>
      <c r="F27" s="52">
        <f t="shared" si="0"/>
        <v>263.07596053426141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4014.83</v>
      </c>
      <c r="E29" s="51">
        <f t="shared" si="5"/>
        <v>2937.63</v>
      </c>
      <c r="F29" s="52">
        <f t="shared" si="0"/>
        <v>73.169474174498049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4014.83</v>
      </c>
      <c r="E31" s="242">
        <v>2937.63</v>
      </c>
      <c r="F31" s="52">
        <f t="shared" si="0"/>
        <v>73.169474174498049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490508.00999999995</v>
      </c>
      <c r="E50" s="51">
        <f>E51+E54+E59+E62+E65+E68+E71+E74+E77</f>
        <v>637386.32000000007</v>
      </c>
      <c r="F50" s="52">
        <f t="shared" si="0"/>
        <v>129.94412058632847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78947.16</v>
      </c>
      <c r="E54" s="51">
        <f t="shared" si="11"/>
        <v>19949.830000000002</v>
      </c>
      <c r="F54" s="52">
        <f t="shared" si="0"/>
        <v>25.269851379074311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78947.16</v>
      </c>
      <c r="E58" s="242">
        <v>19949.830000000002</v>
      </c>
      <c r="F58" s="52">
        <f t="shared" si="0"/>
        <v>25.269851379074311</v>
      </c>
    </row>
    <row r="59" spans="1:6" ht="24" x14ac:dyDescent="0.2">
      <c r="A59" s="53">
        <v>633</v>
      </c>
      <c r="B59" s="86" t="s">
        <v>164</v>
      </c>
      <c r="C59" s="50" t="s">
        <v>165</v>
      </c>
      <c r="D59" s="51">
        <f t="shared" ref="D59:E59" si="12">SUM(D60:D61)</f>
        <v>315138.44</v>
      </c>
      <c r="E59" s="51">
        <f t="shared" si="12"/>
        <v>486857.73</v>
      </c>
      <c r="F59" s="52">
        <f t="shared" si="0"/>
        <v>154.49011234554567</v>
      </c>
    </row>
    <row r="60" spans="1:6" ht="24" x14ac:dyDescent="0.2">
      <c r="A60" s="53">
        <v>6331</v>
      </c>
      <c r="B60" s="86" t="s">
        <v>166</v>
      </c>
      <c r="C60" s="50" t="s">
        <v>167</v>
      </c>
      <c r="D60" s="242">
        <v>264449.75</v>
      </c>
      <c r="E60" s="242">
        <v>275988.39</v>
      </c>
      <c r="F60" s="52">
        <f t="shared" si="0"/>
        <v>104.36326372023419</v>
      </c>
    </row>
    <row r="61" spans="1:6" ht="24" x14ac:dyDescent="0.2">
      <c r="A61" s="53">
        <v>6332</v>
      </c>
      <c r="B61" s="86" t="s">
        <v>168</v>
      </c>
      <c r="C61" s="50" t="s">
        <v>169</v>
      </c>
      <c r="D61" s="242">
        <v>50688.69</v>
      </c>
      <c r="E61" s="242">
        <v>210869.34</v>
      </c>
      <c r="F61" s="52">
        <f t="shared" si="0"/>
        <v>416.00865991999393</v>
      </c>
    </row>
    <row r="62" spans="1:6" ht="12.75" customHeight="1" x14ac:dyDescent="0.2">
      <c r="A62" s="53">
        <v>634</v>
      </c>
      <c r="B62" s="85" t="s">
        <v>170</v>
      </c>
      <c r="C62" s="50" t="s">
        <v>171</v>
      </c>
      <c r="D62" s="51">
        <f t="shared" ref="D62:E62" si="13">SUM(D63:D64)</f>
        <v>3769.43</v>
      </c>
      <c r="E62" s="51">
        <f t="shared" si="13"/>
        <v>8192.2800000000007</v>
      </c>
      <c r="F62" s="52">
        <f t="shared" si="0"/>
        <v>217.33471638948066</v>
      </c>
    </row>
    <row r="63" spans="1:6" ht="12.75" customHeight="1" x14ac:dyDescent="0.2">
      <c r="A63" s="53">
        <v>6341</v>
      </c>
      <c r="B63" s="85" t="s">
        <v>172</v>
      </c>
      <c r="C63" s="50" t="s">
        <v>173</v>
      </c>
      <c r="D63" s="242">
        <v>3769.43</v>
      </c>
      <c r="E63" s="242">
        <v>8192.2800000000007</v>
      </c>
      <c r="F63" s="52">
        <f t="shared" si="0"/>
        <v>217.33471638948066</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92652.98</v>
      </c>
      <c r="E74" s="51">
        <f t="shared" si="17"/>
        <v>122386.48</v>
      </c>
      <c r="F74" s="52">
        <f t="shared" si="0"/>
        <v>132.09125059981881</v>
      </c>
    </row>
    <row r="75" spans="1:6" ht="12.75" customHeight="1" x14ac:dyDescent="0.2">
      <c r="A75" s="53" t="s">
        <v>196</v>
      </c>
      <c r="B75" s="85" t="s">
        <v>197</v>
      </c>
      <c r="C75" s="50" t="s">
        <v>196</v>
      </c>
      <c r="D75" s="242">
        <v>92652.98</v>
      </c>
      <c r="E75" s="242">
        <v>122386.48</v>
      </c>
      <c r="F75" s="52">
        <f t="shared" si="0"/>
        <v>132.09125059981881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52647.360000000001</v>
      </c>
      <c r="E82" s="51">
        <f t="shared" si="19"/>
        <v>52628.110000000008</v>
      </c>
      <c r="F82" s="52">
        <f t="shared" si="0"/>
        <v>99.963435963360752</v>
      </c>
    </row>
    <row r="83" spans="1:6" ht="12.75" customHeight="1" x14ac:dyDescent="0.2">
      <c r="A83" s="53">
        <v>641</v>
      </c>
      <c r="B83" s="85" t="s">
        <v>212</v>
      </c>
      <c r="C83" s="50" t="s">
        <v>213</v>
      </c>
      <c r="D83" s="51">
        <f t="shared" ref="D83:E83" si="20">SUM(D84:D90)</f>
        <v>0</v>
      </c>
      <c r="E83" s="51">
        <f t="shared" si="20"/>
        <v>29.19</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29.19</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52647.360000000001</v>
      </c>
      <c r="E91" s="51">
        <f t="shared" si="21"/>
        <v>52598.920000000006</v>
      </c>
      <c r="F91" s="52">
        <f t="shared" si="0"/>
        <v>99.907991587802329</v>
      </c>
    </row>
    <row r="92" spans="1:6" ht="12.75" customHeight="1" x14ac:dyDescent="0.2">
      <c r="A92" s="53">
        <v>6421</v>
      </c>
      <c r="B92" s="85" t="s">
        <v>230</v>
      </c>
      <c r="C92" s="50" t="s">
        <v>231</v>
      </c>
      <c r="D92" s="242">
        <v>18576.7</v>
      </c>
      <c r="E92" s="242">
        <v>18597.580000000002</v>
      </c>
      <c r="F92" s="52">
        <f t="shared" si="0"/>
        <v>100.11239886524518</v>
      </c>
    </row>
    <row r="93" spans="1:6" ht="12.75" customHeight="1" x14ac:dyDescent="0.2">
      <c r="A93" s="53">
        <v>6422</v>
      </c>
      <c r="B93" s="85" t="s">
        <v>232</v>
      </c>
      <c r="C93" s="50" t="s">
        <v>233</v>
      </c>
      <c r="D93" s="242">
        <v>20848.34</v>
      </c>
      <c r="E93" s="242">
        <v>20149.88</v>
      </c>
      <c r="F93" s="52">
        <f t="shared" si="0"/>
        <v>96.649805212309474</v>
      </c>
    </row>
    <row r="94" spans="1:6" ht="12.75" customHeight="1" x14ac:dyDescent="0.2">
      <c r="A94" s="53">
        <v>6423</v>
      </c>
      <c r="B94" s="85" t="s">
        <v>234</v>
      </c>
      <c r="C94" s="50" t="s">
        <v>235</v>
      </c>
      <c r="D94" s="242">
        <v>13121.07</v>
      </c>
      <c r="E94" s="242">
        <v>13851.46</v>
      </c>
      <c r="F94" s="52">
        <f t="shared" si="0"/>
        <v>105.56654297248625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101.25</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73865.850000000006</v>
      </c>
      <c r="E106" s="51">
        <f t="shared" si="23"/>
        <v>54402.290000000008</v>
      </c>
      <c r="F106" s="52">
        <f t="shared" si="0"/>
        <v>73.650123839365563</v>
      </c>
    </row>
    <row r="107" spans="1:6" ht="12.75" customHeight="1" x14ac:dyDescent="0.2">
      <c r="A107" s="53">
        <v>651</v>
      </c>
      <c r="B107" s="85" t="s">
        <v>260</v>
      </c>
      <c r="C107" s="50" t="s">
        <v>261</v>
      </c>
      <c r="D107" s="51">
        <f t="shared" ref="D107:E107" si="24">SUM(D108:D111)</f>
        <v>135.94</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135.94</v>
      </c>
      <c r="E111" s="242"/>
      <c r="F111" s="52">
        <f t="shared" si="0"/>
        <v>0</v>
      </c>
    </row>
    <row r="112" spans="1:6" ht="12.75" customHeight="1" x14ac:dyDescent="0.2">
      <c r="A112" s="53">
        <v>652</v>
      </c>
      <c r="B112" s="85" t="s">
        <v>270</v>
      </c>
      <c r="C112" s="50" t="s">
        <v>271</v>
      </c>
      <c r="D112" s="51">
        <f t="shared" ref="D112:E112" si="25">SUM(D113:D119)</f>
        <v>50681.24</v>
      </c>
      <c r="E112" s="51">
        <f t="shared" si="25"/>
        <v>34521.560000000005</v>
      </c>
      <c r="F112" s="52">
        <f t="shared" si="0"/>
        <v>68.115065850796086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14.86</v>
      </c>
      <c r="E114" s="242">
        <v>4.3099999999999996</v>
      </c>
      <c r="F114" s="52">
        <f t="shared" si="0"/>
        <v>29.004037685060563</v>
      </c>
    </row>
    <row r="115" spans="1:6" ht="12.75" customHeight="1" x14ac:dyDescent="0.2">
      <c r="A115" s="53">
        <v>6524</v>
      </c>
      <c r="B115" s="85" t="s">
        <v>276</v>
      </c>
      <c r="C115" s="50" t="s">
        <v>277</v>
      </c>
      <c r="D115" s="242">
        <v>45268.959999999999</v>
      </c>
      <c r="E115" s="242">
        <v>30898.04</v>
      </c>
      <c r="F115" s="52">
        <f t="shared" si="0"/>
        <v>68.254362371037473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5397.42</v>
      </c>
      <c r="E117" s="242">
        <v>3619.21</v>
      </c>
      <c r="F117" s="52">
        <f t="shared" si="0"/>
        <v>67.054444530905513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23048.670000000002</v>
      </c>
      <c r="E120" s="51">
        <f t="shared" si="26"/>
        <v>19880.73</v>
      </c>
      <c r="F120" s="52">
        <f t="shared" si="0"/>
        <v>86.255432526041616</v>
      </c>
    </row>
    <row r="121" spans="1:6" ht="12.75" customHeight="1" x14ac:dyDescent="0.2">
      <c r="A121" s="53">
        <v>6531</v>
      </c>
      <c r="B121" s="85" t="s">
        <v>288</v>
      </c>
      <c r="C121" s="50" t="s">
        <v>289</v>
      </c>
      <c r="D121" s="242">
        <v>204.34</v>
      </c>
      <c r="E121" s="242"/>
      <c r="F121" s="52">
        <f t="shared" si="0"/>
        <v>0</v>
      </c>
    </row>
    <row r="122" spans="1:6" ht="12.75" customHeight="1" x14ac:dyDescent="0.2">
      <c r="A122" s="53">
        <v>6532</v>
      </c>
      <c r="B122" s="85" t="s">
        <v>290</v>
      </c>
      <c r="C122" s="50" t="s">
        <v>291</v>
      </c>
      <c r="D122" s="242">
        <v>22844.33</v>
      </c>
      <c r="E122" s="242">
        <v>19880.73</v>
      </c>
      <c r="F122" s="52">
        <f t="shared" si="0"/>
        <v>87.026977810248752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567671.02</v>
      </c>
      <c r="E151" s="51">
        <f t="shared" si="35"/>
        <v>596948.01</v>
      </c>
      <c r="F151" s="52">
        <f t="shared" si="31"/>
        <v>105.15738675544861</v>
      </c>
    </row>
    <row r="152" spans="1:6" ht="12.75" customHeight="1" x14ac:dyDescent="0.2">
      <c r="A152" s="53">
        <v>31</v>
      </c>
      <c r="B152" s="85" t="s">
        <v>349</v>
      </c>
      <c r="C152" s="50" t="s">
        <v>350</v>
      </c>
      <c r="D152" s="51">
        <f t="shared" ref="D152:E152" si="36">D153+D158+D159</f>
        <v>159434.00999999998</v>
      </c>
      <c r="E152" s="51">
        <f t="shared" si="36"/>
        <v>124372.06</v>
      </c>
      <c r="F152" s="52">
        <f t="shared" si="31"/>
        <v>78.008487649529741</v>
      </c>
    </row>
    <row r="153" spans="1:6" ht="12.75" customHeight="1" x14ac:dyDescent="0.2">
      <c r="A153" s="53">
        <v>311</v>
      </c>
      <c r="B153" s="85" t="s">
        <v>351</v>
      </c>
      <c r="C153" s="50" t="s">
        <v>352</v>
      </c>
      <c r="D153" s="51">
        <f t="shared" ref="D153:E153" si="37">SUM(D154:D157)</f>
        <v>128503.59</v>
      </c>
      <c r="E153" s="51">
        <f t="shared" si="37"/>
        <v>98495.01</v>
      </c>
      <c r="F153" s="52">
        <f t="shared" si="31"/>
        <v>76.647671866599211</v>
      </c>
    </row>
    <row r="154" spans="1:6" ht="12.75" customHeight="1" x14ac:dyDescent="0.2">
      <c r="A154" s="53">
        <v>3111</v>
      </c>
      <c r="B154" s="85" t="s">
        <v>353</v>
      </c>
      <c r="C154" s="50" t="s">
        <v>354</v>
      </c>
      <c r="D154" s="242">
        <v>128503.59</v>
      </c>
      <c r="E154" s="242">
        <v>98495.01</v>
      </c>
      <c r="F154" s="52">
        <f t="shared" si="31"/>
        <v>76.647671866599211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9727.33</v>
      </c>
      <c r="E158" s="242">
        <v>8924.73</v>
      </c>
      <c r="F158" s="52">
        <f t="shared" si="31"/>
        <v>91.749020543150067</v>
      </c>
    </row>
    <row r="159" spans="1:6" ht="12.75" customHeight="1" x14ac:dyDescent="0.2">
      <c r="A159" s="53">
        <v>313</v>
      </c>
      <c r="B159" s="85" t="s">
        <v>363</v>
      </c>
      <c r="C159" s="50" t="s">
        <v>364</v>
      </c>
      <c r="D159" s="51">
        <f t="shared" ref="D159:E159" si="38">SUM(D160:D162)</f>
        <v>21203.09</v>
      </c>
      <c r="E159" s="51">
        <f t="shared" si="38"/>
        <v>16952.32</v>
      </c>
      <c r="F159" s="52">
        <f t="shared" si="31"/>
        <v>79.952120186255868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21203.09</v>
      </c>
      <c r="E161" s="242">
        <v>16952.32</v>
      </c>
      <c r="F161" s="52">
        <f t="shared" si="31"/>
        <v>79.952120186255868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189642.36000000004</v>
      </c>
      <c r="E163" s="51">
        <f t="shared" si="39"/>
        <v>239848.06</v>
      </c>
      <c r="F163" s="52">
        <f t="shared" si="31"/>
        <v>126.47388484302766</v>
      </c>
    </row>
    <row r="164" spans="1:6" ht="12.75" customHeight="1" x14ac:dyDescent="0.2">
      <c r="A164" s="53">
        <v>321</v>
      </c>
      <c r="B164" s="85" t="s">
        <v>372</v>
      </c>
      <c r="C164" s="50" t="s">
        <v>373</v>
      </c>
      <c r="D164" s="51">
        <f t="shared" ref="D164:E164" si="40">SUM(D165:D168)</f>
        <v>5953.25</v>
      </c>
      <c r="E164" s="51">
        <f t="shared" si="40"/>
        <v>6750.56</v>
      </c>
      <c r="F164" s="52">
        <f t="shared" si="31"/>
        <v>113.39285264351406</v>
      </c>
    </row>
    <row r="165" spans="1:6" ht="12.75" customHeight="1" x14ac:dyDescent="0.2">
      <c r="A165" s="53">
        <v>3211</v>
      </c>
      <c r="B165" s="85" t="s">
        <v>374</v>
      </c>
      <c r="C165" s="50" t="s">
        <v>375</v>
      </c>
      <c r="D165" s="242">
        <v>4066.72</v>
      </c>
      <c r="E165" s="242">
        <v>4899.1000000000004</v>
      </c>
      <c r="F165" s="52">
        <f t="shared" si="31"/>
        <v>120.46809222174137</v>
      </c>
    </row>
    <row r="166" spans="1:6" ht="12.75" customHeight="1" x14ac:dyDescent="0.2">
      <c r="A166" s="53">
        <v>3212</v>
      </c>
      <c r="B166" s="85" t="s">
        <v>376</v>
      </c>
      <c r="C166" s="50" t="s">
        <v>377</v>
      </c>
      <c r="D166" s="242">
        <v>1656.53</v>
      </c>
      <c r="E166" s="242">
        <v>1556.46</v>
      </c>
      <c r="F166" s="52">
        <f t="shared" si="31"/>
        <v>93.959058996818655</v>
      </c>
    </row>
    <row r="167" spans="1:6" ht="12.75" customHeight="1" x14ac:dyDescent="0.2">
      <c r="A167" s="53">
        <v>3213</v>
      </c>
      <c r="B167" s="85" t="s">
        <v>378</v>
      </c>
      <c r="C167" s="50" t="s">
        <v>379</v>
      </c>
      <c r="D167" s="242">
        <v>230</v>
      </c>
      <c r="E167" s="242">
        <v>295</v>
      </c>
      <c r="F167" s="52">
        <f t="shared" si="31"/>
        <v>128.26086956521738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28640.940000000002</v>
      </c>
      <c r="E169" s="51">
        <f t="shared" si="41"/>
        <v>28636.73</v>
      </c>
      <c r="F169" s="52">
        <f t="shared" si="31"/>
        <v>99.985300761776656</v>
      </c>
    </row>
    <row r="170" spans="1:6" ht="12.75" customHeight="1" x14ac:dyDescent="0.2">
      <c r="A170" s="53">
        <v>3221</v>
      </c>
      <c r="B170" s="85" t="s">
        <v>384</v>
      </c>
      <c r="C170" s="50" t="s">
        <v>385</v>
      </c>
      <c r="D170" s="242">
        <v>5527.97</v>
      </c>
      <c r="E170" s="242">
        <v>4825.75</v>
      </c>
      <c r="F170" s="52">
        <f t="shared" si="31"/>
        <v>87.296964346767439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18827.39</v>
      </c>
      <c r="E172" s="242">
        <v>17509.599999999999</v>
      </c>
      <c r="F172" s="52">
        <f t="shared" si="31"/>
        <v>93.000676142577376</v>
      </c>
    </row>
    <row r="173" spans="1:6" ht="12.75" customHeight="1" x14ac:dyDescent="0.2">
      <c r="A173" s="53">
        <v>3224</v>
      </c>
      <c r="B173" s="85" t="s">
        <v>390</v>
      </c>
      <c r="C173" s="50" t="s">
        <v>391</v>
      </c>
      <c r="D173" s="242">
        <v>2448.9</v>
      </c>
      <c r="E173" s="242">
        <v>5025.72</v>
      </c>
      <c r="F173" s="52">
        <f t="shared" si="31"/>
        <v>205.22356976601742</v>
      </c>
    </row>
    <row r="174" spans="1:6" ht="12.75" customHeight="1" x14ac:dyDescent="0.2">
      <c r="A174" s="53">
        <v>3225</v>
      </c>
      <c r="B174" s="85" t="s">
        <v>392</v>
      </c>
      <c r="C174" s="50" t="s">
        <v>393</v>
      </c>
      <c r="D174" s="242">
        <v>1836.68</v>
      </c>
      <c r="E174" s="242">
        <v>763.16</v>
      </c>
      <c r="F174" s="52">
        <f t="shared" si="31"/>
        <v>41.551059520439047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512.5</v>
      </c>
      <c r="F176" s="52" t="str">
        <f t="shared" si="31"/>
        <v>-</v>
      </c>
    </row>
    <row r="177" spans="1:6" ht="12.75" customHeight="1" x14ac:dyDescent="0.2">
      <c r="A177" s="53">
        <v>323</v>
      </c>
      <c r="B177" s="85" t="s">
        <v>398</v>
      </c>
      <c r="C177" s="50" t="s">
        <v>399</v>
      </c>
      <c r="D177" s="51">
        <f t="shared" ref="D177:E177" si="42">SUM(D178:D186)</f>
        <v>125014.09000000001</v>
      </c>
      <c r="E177" s="51">
        <f t="shared" si="42"/>
        <v>155378.72</v>
      </c>
      <c r="F177" s="52">
        <f t="shared" si="31"/>
        <v>124.28896614773581</v>
      </c>
    </row>
    <row r="178" spans="1:6" ht="12.75" customHeight="1" x14ac:dyDescent="0.2">
      <c r="A178" s="53">
        <v>3231</v>
      </c>
      <c r="B178" s="85" t="s">
        <v>400</v>
      </c>
      <c r="C178" s="50" t="s">
        <v>401</v>
      </c>
      <c r="D178" s="242">
        <v>3328.34</v>
      </c>
      <c r="E178" s="242">
        <v>4249.67</v>
      </c>
      <c r="F178" s="52">
        <f t="shared" si="31"/>
        <v>127.68136668729757</v>
      </c>
    </row>
    <row r="179" spans="1:6" ht="12.75" customHeight="1" x14ac:dyDescent="0.2">
      <c r="A179" s="53">
        <v>3232</v>
      </c>
      <c r="B179" s="85" t="s">
        <v>402</v>
      </c>
      <c r="C179" s="50" t="s">
        <v>403</v>
      </c>
      <c r="D179" s="242">
        <v>35949.64</v>
      </c>
      <c r="E179" s="242">
        <v>73547</v>
      </c>
      <c r="F179" s="52">
        <f t="shared" si="31"/>
        <v>204.5834116836775</v>
      </c>
    </row>
    <row r="180" spans="1:6" ht="12.75" customHeight="1" x14ac:dyDescent="0.2">
      <c r="A180" s="53">
        <v>3233</v>
      </c>
      <c r="B180" s="85" t="s">
        <v>404</v>
      </c>
      <c r="C180" s="50" t="s">
        <v>405</v>
      </c>
      <c r="D180" s="242">
        <v>6348.71</v>
      </c>
      <c r="E180" s="242">
        <v>4203.82</v>
      </c>
      <c r="F180" s="52">
        <f t="shared" si="31"/>
        <v>66.215341384312708</v>
      </c>
    </row>
    <row r="181" spans="1:6" ht="12.75" customHeight="1" x14ac:dyDescent="0.2">
      <c r="A181" s="53">
        <v>3234</v>
      </c>
      <c r="B181" s="85" t="s">
        <v>406</v>
      </c>
      <c r="C181" s="50" t="s">
        <v>407</v>
      </c>
      <c r="D181" s="242">
        <v>35113.81</v>
      </c>
      <c r="E181" s="242">
        <v>27532.18</v>
      </c>
      <c r="F181" s="52">
        <f t="shared" si="31"/>
        <v>78.408409682686113</v>
      </c>
    </row>
    <row r="182" spans="1:6" ht="12.75" customHeight="1" x14ac:dyDescent="0.2">
      <c r="A182" s="53">
        <v>3235</v>
      </c>
      <c r="B182" s="85" t="s">
        <v>408</v>
      </c>
      <c r="C182" s="50" t="s">
        <v>409</v>
      </c>
      <c r="D182" s="242">
        <v>3445.33</v>
      </c>
      <c r="E182" s="242">
        <v>5723.19</v>
      </c>
      <c r="F182" s="52">
        <f t="shared" si="31"/>
        <v>166.11442155033046</v>
      </c>
    </row>
    <row r="183" spans="1:6" ht="12.75" customHeight="1" x14ac:dyDescent="0.2">
      <c r="A183" s="53">
        <v>3236</v>
      </c>
      <c r="B183" s="85" t="s">
        <v>410</v>
      </c>
      <c r="C183" s="50" t="s">
        <v>411</v>
      </c>
      <c r="D183" s="242">
        <v>1122.5</v>
      </c>
      <c r="E183" s="242">
        <v>4582.38</v>
      </c>
      <c r="F183" s="52">
        <f t="shared" si="31"/>
        <v>408.22984409799557</v>
      </c>
    </row>
    <row r="184" spans="1:6" ht="12.75" customHeight="1" x14ac:dyDescent="0.2">
      <c r="A184" s="53">
        <v>3237</v>
      </c>
      <c r="B184" s="85" t="s">
        <v>412</v>
      </c>
      <c r="C184" s="50" t="s">
        <v>413</v>
      </c>
      <c r="D184" s="242">
        <v>32867.39</v>
      </c>
      <c r="E184" s="242">
        <v>24044.65</v>
      </c>
      <c r="F184" s="52">
        <f t="shared" si="31"/>
        <v>73.156554262446761</v>
      </c>
    </row>
    <row r="185" spans="1:6" ht="12.75" customHeight="1" x14ac:dyDescent="0.2">
      <c r="A185" s="53">
        <v>3238</v>
      </c>
      <c r="B185" s="85" t="s">
        <v>414</v>
      </c>
      <c r="C185" s="50" t="s">
        <v>415</v>
      </c>
      <c r="D185" s="242">
        <v>5316.35</v>
      </c>
      <c r="E185" s="242">
        <v>5262.57</v>
      </c>
      <c r="F185" s="52">
        <f t="shared" si="31"/>
        <v>98.988403698025877</v>
      </c>
    </row>
    <row r="186" spans="1:6" ht="12.75" customHeight="1" x14ac:dyDescent="0.2">
      <c r="A186" s="53">
        <v>3239</v>
      </c>
      <c r="B186" s="85" t="s">
        <v>416</v>
      </c>
      <c r="C186" s="50" t="s">
        <v>417</v>
      </c>
      <c r="D186" s="242">
        <v>1522.02</v>
      </c>
      <c r="E186" s="242">
        <v>6233.26</v>
      </c>
      <c r="F186" s="52">
        <f t="shared" si="31"/>
        <v>409.53863943969202</v>
      </c>
    </row>
    <row r="187" spans="1:6" ht="12.75" customHeight="1" x14ac:dyDescent="0.2">
      <c r="A187" s="53">
        <v>324</v>
      </c>
      <c r="B187" s="85" t="s">
        <v>418</v>
      </c>
      <c r="C187" s="50" t="s">
        <v>419</v>
      </c>
      <c r="D187" s="242">
        <v>2451.35</v>
      </c>
      <c r="E187" s="242">
        <v>3090.63</v>
      </c>
      <c r="F187" s="52">
        <f t="shared" si="31"/>
        <v>126.07869133334695</v>
      </c>
    </row>
    <row r="188" spans="1:6" ht="12.75" customHeight="1" x14ac:dyDescent="0.2">
      <c r="A188" s="53">
        <v>329</v>
      </c>
      <c r="B188" s="85" t="s">
        <v>420</v>
      </c>
      <c r="C188" s="50" t="s">
        <v>421</v>
      </c>
      <c r="D188" s="51">
        <f t="shared" ref="D188:E188" si="43">SUM(D189:D195)</f>
        <v>27582.73</v>
      </c>
      <c r="E188" s="51">
        <f t="shared" si="43"/>
        <v>45991.42</v>
      </c>
      <c r="F188" s="52">
        <f t="shared" si="31"/>
        <v>166.73991298178242</v>
      </c>
    </row>
    <row r="189" spans="1:6" ht="12.75" customHeight="1" x14ac:dyDescent="0.2">
      <c r="A189" s="53">
        <v>3291</v>
      </c>
      <c r="B189" s="232" t="s">
        <v>422</v>
      </c>
      <c r="C189" s="50" t="s">
        <v>423</v>
      </c>
      <c r="D189" s="242">
        <v>7125.9</v>
      </c>
      <c r="E189" s="242">
        <v>5984.48</v>
      </c>
      <c r="F189" s="52">
        <f t="shared" si="31"/>
        <v>83.982093489945129</v>
      </c>
    </row>
    <row r="190" spans="1:6" ht="12.75" customHeight="1" x14ac:dyDescent="0.2">
      <c r="A190" s="53">
        <v>3292</v>
      </c>
      <c r="B190" s="85" t="s">
        <v>424</v>
      </c>
      <c r="C190" s="50" t="s">
        <v>425</v>
      </c>
      <c r="D190" s="242">
        <v>1986.69</v>
      </c>
      <c r="E190" s="242">
        <v>2893.73</v>
      </c>
      <c r="F190" s="52">
        <f t="shared" si="31"/>
        <v>145.655839612622</v>
      </c>
    </row>
    <row r="191" spans="1:6" ht="12.75" customHeight="1" x14ac:dyDescent="0.2">
      <c r="A191" s="53">
        <v>3293</v>
      </c>
      <c r="B191" s="85" t="s">
        <v>426</v>
      </c>
      <c r="C191" s="50" t="s">
        <v>427</v>
      </c>
      <c r="D191" s="242">
        <v>8625.77</v>
      </c>
      <c r="E191" s="242">
        <v>12457.66</v>
      </c>
      <c r="F191" s="52">
        <f t="shared" si="31"/>
        <v>144.42374419906861</v>
      </c>
    </row>
    <row r="192" spans="1:6" ht="12.75" customHeight="1" x14ac:dyDescent="0.2">
      <c r="A192" s="53">
        <v>3294</v>
      </c>
      <c r="B192" s="85" t="s">
        <v>428</v>
      </c>
      <c r="C192" s="50" t="s">
        <v>429</v>
      </c>
      <c r="D192" s="242">
        <v>684.93</v>
      </c>
      <c r="E192" s="242">
        <v>683.18</v>
      </c>
      <c r="F192" s="52">
        <f t="shared" si="31"/>
        <v>99.744499437898753</v>
      </c>
    </row>
    <row r="193" spans="1:6" ht="12.75" customHeight="1" x14ac:dyDescent="0.2">
      <c r="A193" s="53">
        <v>3295</v>
      </c>
      <c r="B193" s="85" t="s">
        <v>430</v>
      </c>
      <c r="C193" s="50" t="s">
        <v>431</v>
      </c>
      <c r="D193" s="242">
        <v>3108.42</v>
      </c>
      <c r="E193" s="242">
        <v>15863.19</v>
      </c>
      <c r="F193" s="52">
        <f t="shared" si="31"/>
        <v>510.3296851776787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6051.02</v>
      </c>
      <c r="E195" s="242">
        <v>8109.18</v>
      </c>
      <c r="F195" s="52">
        <f t="shared" si="31"/>
        <v>134.01343905655574</v>
      </c>
    </row>
    <row r="196" spans="1:6" ht="12.75" customHeight="1" x14ac:dyDescent="0.2">
      <c r="A196" s="53">
        <v>34</v>
      </c>
      <c r="B196" s="232" t="s">
        <v>436</v>
      </c>
      <c r="C196" s="50" t="s">
        <v>437</v>
      </c>
      <c r="D196" s="51">
        <f t="shared" ref="D196:E196" si="44">D197+D202+D210</f>
        <v>14567.22</v>
      </c>
      <c r="E196" s="51">
        <f t="shared" si="44"/>
        <v>10291.58</v>
      </c>
      <c r="F196" s="52">
        <f t="shared" si="31"/>
        <v>70.64889525935628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14567.22</v>
      </c>
      <c r="E210" s="51">
        <f t="shared" si="47"/>
        <v>10291.58</v>
      </c>
      <c r="F210" s="52">
        <f t="shared" si="31"/>
        <v>70.64889525935628</v>
      </c>
    </row>
    <row r="211" spans="1:6" ht="12.75" customHeight="1" x14ac:dyDescent="0.2">
      <c r="A211" s="53">
        <v>3431</v>
      </c>
      <c r="B211" s="232" t="s">
        <v>466</v>
      </c>
      <c r="C211" s="50" t="s">
        <v>467</v>
      </c>
      <c r="D211" s="242">
        <v>1507.72</v>
      </c>
      <c r="E211" s="242">
        <v>1522.71</v>
      </c>
      <c r="F211" s="52">
        <f t="shared" si="31"/>
        <v>100.99421643275942</v>
      </c>
    </row>
    <row r="212" spans="1:6" ht="12.75" customHeight="1" x14ac:dyDescent="0.2">
      <c r="A212" s="53">
        <v>3432</v>
      </c>
      <c r="B212" s="85" t="s">
        <v>468</v>
      </c>
      <c r="C212" s="50" t="s">
        <v>469</v>
      </c>
      <c r="D212" s="242">
        <v>0.26</v>
      </c>
      <c r="E212" s="242"/>
      <c r="F212" s="52">
        <f t="shared" si="31"/>
        <v>0</v>
      </c>
    </row>
    <row r="213" spans="1:6" ht="12.75" customHeight="1" x14ac:dyDescent="0.2">
      <c r="A213" s="53">
        <v>3433</v>
      </c>
      <c r="B213" s="85" t="s">
        <v>470</v>
      </c>
      <c r="C213" s="50" t="s">
        <v>471</v>
      </c>
      <c r="D213" s="242">
        <v>66.59</v>
      </c>
      <c r="E213" s="242">
        <v>34.229999999999997</v>
      </c>
      <c r="F213" s="52">
        <f t="shared" si="31"/>
        <v>51.404114731941732</v>
      </c>
    </row>
    <row r="214" spans="1:6" ht="12.75" customHeight="1" x14ac:dyDescent="0.2">
      <c r="A214" s="53">
        <v>3434</v>
      </c>
      <c r="B214" s="85" t="s">
        <v>472</v>
      </c>
      <c r="C214" s="50" t="s">
        <v>473</v>
      </c>
      <c r="D214" s="242">
        <v>12992.65</v>
      </c>
      <c r="E214" s="242">
        <v>8734.64</v>
      </c>
      <c r="F214" s="52">
        <f t="shared" si="31"/>
        <v>67.227547882841449</v>
      </c>
    </row>
    <row r="215" spans="1:6" ht="12.75" customHeight="1" x14ac:dyDescent="0.2">
      <c r="A215" s="53">
        <v>35</v>
      </c>
      <c r="B215" s="85" t="s">
        <v>474</v>
      </c>
      <c r="C215" s="50" t="s">
        <v>475</v>
      </c>
      <c r="D215" s="51">
        <f t="shared" ref="D215:E215" si="48">D216+D219+D223</f>
        <v>736.76</v>
      </c>
      <c r="E215" s="51">
        <f t="shared" si="48"/>
        <v>756.68</v>
      </c>
      <c r="F215" s="52">
        <f t="shared" si="31"/>
        <v>102.70372984418263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736.76</v>
      </c>
      <c r="E219" s="51">
        <f t="shared" si="50"/>
        <v>756.68</v>
      </c>
      <c r="F219" s="52">
        <f t="shared" si="31"/>
        <v>102.70372984418263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736.76</v>
      </c>
      <c r="E222" s="242">
        <v>756.68</v>
      </c>
      <c r="F222" s="52">
        <f t="shared" si="31"/>
        <v>102.70372984418263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8616.6200000000008</v>
      </c>
      <c r="E224" s="51">
        <f t="shared" si="51"/>
        <v>9145.5400000000009</v>
      </c>
      <c r="F224" s="52">
        <f t="shared" ref="F224:F235" si="52">IF(D224&lt;&gt;0,IF(E224/D224&gt;=100,"&gt;&gt;100",E224/D224*100),"-")</f>
        <v>106.13836980161595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8616.6200000000008</v>
      </c>
      <c r="E231" s="51">
        <f t="shared" si="55"/>
        <v>9145.5400000000009</v>
      </c>
      <c r="F231" s="52">
        <f t="shared" si="52"/>
        <v>106.13836980161595</v>
      </c>
    </row>
    <row r="232" spans="1:6" ht="12.75" customHeight="1" x14ac:dyDescent="0.2">
      <c r="A232" s="53">
        <v>3631</v>
      </c>
      <c r="B232" s="85" t="s">
        <v>508</v>
      </c>
      <c r="C232" s="50" t="s">
        <v>509</v>
      </c>
      <c r="D232" s="242">
        <v>8616.6200000000008</v>
      </c>
      <c r="E232" s="242">
        <v>9145.5400000000009</v>
      </c>
      <c r="F232" s="52">
        <f t="shared" si="52"/>
        <v>106.13836980161595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91709.56</v>
      </c>
      <c r="E252" s="51">
        <f t="shared" si="63"/>
        <v>99509.81</v>
      </c>
      <c r="F252" s="52">
        <f t="shared" ref="F252:F258" si="64">IF(D252&lt;&gt;0,IF(E252/D252&gt;=100,"&gt;&gt;100",E252/D252*100),"-")</f>
        <v>108.50538373534886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91709.56</v>
      </c>
      <c r="E259" s="51">
        <f t="shared" si="66"/>
        <v>99509.81</v>
      </c>
      <c r="F259" s="52">
        <f t="shared" ref="F259:F262" si="67">IF(D259&lt;&gt;0,IF(E259/D259&gt;=100,"&gt;&gt;100",E259/D259*100),"-")</f>
        <v>108.50538373534886</v>
      </c>
    </row>
    <row r="260" spans="1:6" ht="12.75" customHeight="1" x14ac:dyDescent="0.2">
      <c r="A260" s="53">
        <v>3721</v>
      </c>
      <c r="B260" s="85" t="s">
        <v>560</v>
      </c>
      <c r="C260" s="50" t="s">
        <v>561</v>
      </c>
      <c r="D260" s="242">
        <v>89535.5</v>
      </c>
      <c r="E260" s="242">
        <v>97231.59</v>
      </c>
      <c r="F260" s="52">
        <f t="shared" si="67"/>
        <v>108.59557382267369</v>
      </c>
    </row>
    <row r="261" spans="1:6" ht="12.75" customHeight="1" x14ac:dyDescent="0.2">
      <c r="A261" s="53">
        <v>3722</v>
      </c>
      <c r="B261" s="85" t="s">
        <v>562</v>
      </c>
      <c r="C261" s="50" t="s">
        <v>563</v>
      </c>
      <c r="D261" s="242">
        <v>2174.06</v>
      </c>
      <c r="E261" s="242">
        <v>2278.2199999999998</v>
      </c>
      <c r="F261" s="52">
        <f t="shared" si="67"/>
        <v>104.79103612595789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102964.49</v>
      </c>
      <c r="E263" s="51">
        <f t="shared" si="68"/>
        <v>113024.28</v>
      </c>
      <c r="F263" s="52">
        <f t="shared" ref="F263:F267" si="69">IF(D263&lt;&gt;0,IF(E263/D263&gt;=100,"&gt;&gt;100",E263/D263*100),"-")</f>
        <v>109.77015473975543</v>
      </c>
    </row>
    <row r="264" spans="1:6" ht="12.75" customHeight="1" x14ac:dyDescent="0.2">
      <c r="A264" s="53">
        <v>381</v>
      </c>
      <c r="B264" s="85" t="s">
        <v>568</v>
      </c>
      <c r="C264" s="50" t="s">
        <v>569</v>
      </c>
      <c r="D264" s="51">
        <f t="shared" ref="D264:E264" si="70">SUM(D265:D267)</f>
        <v>99529.010000000009</v>
      </c>
      <c r="E264" s="51">
        <f t="shared" si="70"/>
        <v>110024.28</v>
      </c>
      <c r="F264" s="52">
        <f t="shared" si="69"/>
        <v>110.54493559214545</v>
      </c>
    </row>
    <row r="265" spans="1:6" ht="12.75" customHeight="1" x14ac:dyDescent="0.2">
      <c r="A265" s="53">
        <v>3811</v>
      </c>
      <c r="B265" s="85" t="s">
        <v>570</v>
      </c>
      <c r="C265" s="50" t="s">
        <v>571</v>
      </c>
      <c r="D265" s="242">
        <v>58617.23</v>
      </c>
      <c r="E265" s="242">
        <v>69394.259999999995</v>
      </c>
      <c r="F265" s="52">
        <f t="shared" si="69"/>
        <v>118.38543035895759</v>
      </c>
    </row>
    <row r="266" spans="1:6" ht="12.75" customHeight="1" x14ac:dyDescent="0.2">
      <c r="A266" s="53">
        <v>3812</v>
      </c>
      <c r="B266" s="85" t="s">
        <v>572</v>
      </c>
      <c r="C266" s="50" t="s">
        <v>573</v>
      </c>
      <c r="D266" s="242">
        <v>40911.78</v>
      </c>
      <c r="E266" s="242">
        <v>40630.019999999997</v>
      </c>
      <c r="F266" s="52">
        <f t="shared" si="69"/>
        <v>99.311298603971764</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3000</v>
      </c>
      <c r="F268" s="52" t="str">
        <f t="shared" ref="F268:F272" si="72">IF(D268&lt;&gt;0,IF(E268/D268&gt;=100,"&gt;&gt;100",E268/D268*100),"-")</f>
        <v>-</v>
      </c>
    </row>
    <row r="269" spans="1:6" ht="12.75" customHeight="1" x14ac:dyDescent="0.2">
      <c r="A269" s="53">
        <v>3821</v>
      </c>
      <c r="B269" s="85" t="s">
        <v>578</v>
      </c>
      <c r="C269" s="50" t="s">
        <v>579</v>
      </c>
      <c r="D269" s="242">
        <v>0</v>
      </c>
      <c r="E269" s="242">
        <v>3000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3435.48</v>
      </c>
      <c r="E273" s="51">
        <f t="shared" si="73"/>
        <v>0</v>
      </c>
      <c r="F273" s="52">
        <f t="shared" ref="F273:F284" si="74">IF(D273&lt;&gt;0,IF(E273/D273&gt;=100,"&gt;&gt;100",E273/D273*100),"-")</f>
        <v>0</v>
      </c>
    </row>
    <row r="274" spans="1:6" ht="12.75" customHeight="1" x14ac:dyDescent="0.2">
      <c r="A274" s="53">
        <v>3831</v>
      </c>
      <c r="B274" s="85" t="s">
        <v>588</v>
      </c>
      <c r="C274" s="50" t="s">
        <v>589</v>
      </c>
      <c r="D274" s="242">
        <v>3395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40.479999999999997</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567671.02</v>
      </c>
      <c r="E289" s="51">
        <f t="shared" si="79"/>
        <v>596948.01</v>
      </c>
      <c r="F289" s="52">
        <f t="shared" si="76"/>
        <v>105.15738675544861</v>
      </c>
    </row>
    <row r="290" spans="1:6" ht="12.75" customHeight="1" x14ac:dyDescent="0.2">
      <c r="A290" s="53" t="s">
        <v>609</v>
      </c>
      <c r="B290" s="85" t="s">
        <v>620</v>
      </c>
      <c r="C290" s="50" t="s">
        <v>621</v>
      </c>
      <c r="D290" s="51">
        <f>IF(D6&gt;=D289,D6-D289,0)</f>
        <v>182594.62999999989</v>
      </c>
      <c r="E290" s="51">
        <f>IF(E6&gt;=E289,E6-E289,0)</f>
        <v>279482.45000000007</v>
      </c>
      <c r="F290" s="52">
        <f t="shared" si="76"/>
        <v>153.06170285511695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467173.09</v>
      </c>
      <c r="E292" s="242">
        <v>649770.04</v>
      </c>
      <c r="F292" s="52">
        <f t="shared" si="76"/>
        <v>139.08550254895889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70123.66</v>
      </c>
      <c r="E294" s="242">
        <v>53198.41</v>
      </c>
      <c r="F294" s="52">
        <f t="shared" si="76"/>
        <v>75.863709909037837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38863.909999999996</v>
      </c>
      <c r="E298" s="51">
        <f t="shared" si="80"/>
        <v>21095.67</v>
      </c>
      <c r="F298" s="52">
        <f t="shared" ref="F298:F418" si="81">IF(D298&lt;&gt;0,IF(E298/D298&gt;=100,"&gt;&gt;100",E298/D298*100),"-")</f>
        <v>54.280873952209127</v>
      </c>
    </row>
    <row r="299" spans="1:6" ht="12.75" customHeight="1" x14ac:dyDescent="0.2">
      <c r="A299" s="53">
        <v>71</v>
      </c>
      <c r="B299" s="85" t="s">
        <v>637</v>
      </c>
      <c r="C299" s="50" t="s">
        <v>638</v>
      </c>
      <c r="D299" s="51">
        <f t="shared" ref="D299:E299" si="82">D300+D304</f>
        <v>38846.879999999997</v>
      </c>
      <c r="E299" s="51">
        <f t="shared" si="82"/>
        <v>21095.67</v>
      </c>
      <c r="F299" s="52">
        <f t="shared" si="81"/>
        <v>54.304670027554337</v>
      </c>
    </row>
    <row r="300" spans="1:6" ht="24" x14ac:dyDescent="0.2">
      <c r="A300" s="53">
        <v>711</v>
      </c>
      <c r="B300" s="85" t="s">
        <v>639</v>
      </c>
      <c r="C300" s="50" t="s">
        <v>640</v>
      </c>
      <c r="D300" s="51">
        <f t="shared" ref="D300:E300" si="83">SUM(D301:D303)</f>
        <v>38846.879999999997</v>
      </c>
      <c r="E300" s="51">
        <f t="shared" si="83"/>
        <v>21095.67</v>
      </c>
      <c r="F300" s="52">
        <f t="shared" si="81"/>
        <v>54.304670027554337</v>
      </c>
    </row>
    <row r="301" spans="1:6" ht="12.75" customHeight="1" x14ac:dyDescent="0.2">
      <c r="A301" s="53">
        <v>7111</v>
      </c>
      <c r="B301" s="85" t="s">
        <v>641</v>
      </c>
      <c r="C301" s="50" t="s">
        <v>642</v>
      </c>
      <c r="D301" s="242">
        <v>38846.879999999997</v>
      </c>
      <c r="E301" s="242">
        <v>21095.67</v>
      </c>
      <c r="F301" s="52">
        <f t="shared" si="81"/>
        <v>54.304670027554337</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17.03</v>
      </c>
      <c r="E311" s="51">
        <f t="shared" si="85"/>
        <v>0</v>
      </c>
      <c r="F311" s="52">
        <f t="shared" si="81"/>
        <v>0</v>
      </c>
    </row>
    <row r="312" spans="1:6" ht="12.75" customHeight="1" x14ac:dyDescent="0.2">
      <c r="A312" s="53">
        <v>721</v>
      </c>
      <c r="B312" s="85" t="s">
        <v>663</v>
      </c>
      <c r="C312" s="50" t="s">
        <v>664</v>
      </c>
      <c r="D312" s="51">
        <f t="shared" ref="D312:E312" si="86">SUM(D313:D316)</f>
        <v>17.03</v>
      </c>
      <c r="E312" s="51">
        <f t="shared" si="86"/>
        <v>0</v>
      </c>
      <c r="F312" s="52">
        <f t="shared" si="81"/>
        <v>0</v>
      </c>
    </row>
    <row r="313" spans="1:6" ht="12.75" customHeight="1" x14ac:dyDescent="0.2">
      <c r="A313" s="53">
        <v>7211</v>
      </c>
      <c r="B313" s="85" t="s">
        <v>665</v>
      </c>
      <c r="C313" s="50" t="s">
        <v>666</v>
      </c>
      <c r="D313" s="242">
        <v>17.03</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182927.92</v>
      </c>
      <c r="E350" s="51">
        <f t="shared" si="95"/>
        <v>207220.19999999998</v>
      </c>
      <c r="F350" s="52">
        <f t="shared" si="81"/>
        <v>113.2797005509055</v>
      </c>
    </row>
    <row r="351" spans="1:6" ht="12.75" customHeight="1" x14ac:dyDescent="0.2">
      <c r="A351" s="53">
        <v>41</v>
      </c>
      <c r="B351" s="85" t="s">
        <v>741</v>
      </c>
      <c r="C351" s="50" t="s">
        <v>742</v>
      </c>
      <c r="D351" s="51">
        <f t="shared" ref="D351:E351" si="96">D352+D356</f>
        <v>5584.87</v>
      </c>
      <c r="E351" s="51">
        <f t="shared" si="96"/>
        <v>26316.27</v>
      </c>
      <c r="F351" s="52">
        <f t="shared" si="81"/>
        <v>471.20649182523493</v>
      </c>
    </row>
    <row r="352" spans="1:6" ht="12.75" customHeight="1" x14ac:dyDescent="0.2">
      <c r="A352" s="53">
        <v>411</v>
      </c>
      <c r="B352" s="85" t="s">
        <v>743</v>
      </c>
      <c r="C352" s="50" t="s">
        <v>744</v>
      </c>
      <c r="D352" s="51">
        <f t="shared" ref="D352:E352" si="97">SUM(D353:D355)</f>
        <v>265.45</v>
      </c>
      <c r="E352" s="51">
        <f t="shared" si="97"/>
        <v>0</v>
      </c>
      <c r="F352" s="52">
        <f t="shared" si="81"/>
        <v>0</v>
      </c>
    </row>
    <row r="353" spans="1:6" ht="12.75" customHeight="1" x14ac:dyDescent="0.2">
      <c r="A353" s="53">
        <v>4111</v>
      </c>
      <c r="B353" s="85" t="s">
        <v>641</v>
      </c>
      <c r="C353" s="50" t="s">
        <v>745</v>
      </c>
      <c r="D353" s="242">
        <v>265.45</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5319.42</v>
      </c>
      <c r="E356" s="51">
        <f t="shared" si="98"/>
        <v>26316.27</v>
      </c>
      <c r="F356" s="52">
        <f t="shared" si="81"/>
        <v>494.72066503490987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187.12</v>
      </c>
      <c r="E359" s="242">
        <v>174.87</v>
      </c>
      <c r="F359" s="52">
        <f t="shared" si="81"/>
        <v>93.453398888413858</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5132.3</v>
      </c>
      <c r="E362" s="242">
        <v>26141.4</v>
      </c>
      <c r="F362" s="52">
        <f t="shared" si="81"/>
        <v>509.35058355902811</v>
      </c>
    </row>
    <row r="363" spans="1:6" ht="24" x14ac:dyDescent="0.2">
      <c r="A363" s="53">
        <v>42</v>
      </c>
      <c r="B363" s="232" t="s">
        <v>757</v>
      </c>
      <c r="C363" s="50" t="s">
        <v>758</v>
      </c>
      <c r="D363" s="51">
        <f t="shared" ref="D363:E363" si="99">D364+D369+D378+D383+D388+D391</f>
        <v>177343.05000000002</v>
      </c>
      <c r="E363" s="51">
        <f t="shared" si="99"/>
        <v>180903.93</v>
      </c>
      <c r="F363" s="52">
        <f t="shared" si="81"/>
        <v>102.00790501798632</v>
      </c>
    </row>
    <row r="364" spans="1:6" ht="12.75" customHeight="1" x14ac:dyDescent="0.2">
      <c r="A364" s="53">
        <v>421</v>
      </c>
      <c r="B364" s="85" t="s">
        <v>759</v>
      </c>
      <c r="C364" s="50" t="s">
        <v>760</v>
      </c>
      <c r="D364" s="51">
        <f t="shared" ref="D364:E364" si="100">SUM(D365:D368)</f>
        <v>131996.17000000001</v>
      </c>
      <c r="E364" s="51">
        <f t="shared" si="100"/>
        <v>125593.87</v>
      </c>
      <c r="F364" s="52">
        <f t="shared" si="81"/>
        <v>95.149631993110091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26537.09</v>
      </c>
      <c r="E366" s="242">
        <v>14693.53</v>
      </c>
      <c r="F366" s="52">
        <f t="shared" si="81"/>
        <v>55.369786212429474</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105459.08</v>
      </c>
      <c r="E368" s="242">
        <v>110900.34</v>
      </c>
      <c r="F368" s="52">
        <f t="shared" si="81"/>
        <v>105.15959365471421</v>
      </c>
    </row>
    <row r="369" spans="1:6" ht="12.75" customHeight="1" x14ac:dyDescent="0.2">
      <c r="A369" s="53">
        <v>422</v>
      </c>
      <c r="B369" s="85" t="s">
        <v>765</v>
      </c>
      <c r="C369" s="50" t="s">
        <v>766</v>
      </c>
      <c r="D369" s="51">
        <f t="shared" ref="D369:E369" si="101">SUM(D370:D377)</f>
        <v>45346.879999999997</v>
      </c>
      <c r="E369" s="51">
        <f t="shared" si="101"/>
        <v>55310.06</v>
      </c>
      <c r="F369" s="52">
        <f t="shared" si="81"/>
        <v>121.97103747821238</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45346.879999999997</v>
      </c>
      <c r="E372" s="242">
        <v>33388.75</v>
      </c>
      <c r="F372" s="52">
        <f t="shared" si="81"/>
        <v>73.629652139243092</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21921.31</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144064.01</v>
      </c>
      <c r="E408" s="51">
        <f t="shared" si="111"/>
        <v>186124.52999999997</v>
      </c>
      <c r="F408" s="52">
        <f t="shared" si="81"/>
        <v>129.19571654294501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474431.88</v>
      </c>
      <c r="E410" s="242">
        <v>618495.89</v>
      </c>
      <c r="F410" s="52">
        <f t="shared" si="81"/>
        <v>130.36558377990957</v>
      </c>
    </row>
    <row r="411" spans="1:6" ht="12.75" customHeight="1" x14ac:dyDescent="0.2">
      <c r="A411" s="53">
        <v>97</v>
      </c>
      <c r="B411" s="85" t="s">
        <v>828</v>
      </c>
      <c r="C411" s="50" t="s">
        <v>829</v>
      </c>
      <c r="D411" s="242">
        <v>20015.79</v>
      </c>
      <c r="E411" s="242">
        <v>23781.25</v>
      </c>
      <c r="F411" s="52">
        <f t="shared" si="81"/>
        <v>118.8124475726414</v>
      </c>
    </row>
    <row r="412" spans="1:6" ht="12.75" customHeight="1" x14ac:dyDescent="0.2">
      <c r="A412" s="53" t="s">
        <v>609</v>
      </c>
      <c r="B412" s="85" t="s">
        <v>830</v>
      </c>
      <c r="C412" s="50" t="s">
        <v>831</v>
      </c>
      <c r="D412" s="51">
        <f>D6+D298</f>
        <v>789129.55999999994</v>
      </c>
      <c r="E412" s="51">
        <f>E6+E298</f>
        <v>897526.13000000012</v>
      </c>
      <c r="F412" s="52">
        <f t="shared" si="81"/>
        <v>113.73621968995815</v>
      </c>
    </row>
    <row r="413" spans="1:6" ht="12.75" customHeight="1" x14ac:dyDescent="0.2">
      <c r="A413" s="53" t="s">
        <v>609</v>
      </c>
      <c r="B413" s="85" t="s">
        <v>832</v>
      </c>
      <c r="C413" s="50" t="s">
        <v>833</v>
      </c>
      <c r="D413" s="51">
        <f t="shared" ref="D413:E413" si="112">D289+D350</f>
        <v>750598.94000000006</v>
      </c>
      <c r="E413" s="51">
        <f t="shared" si="112"/>
        <v>804168.21</v>
      </c>
      <c r="F413" s="52">
        <f t="shared" si="81"/>
        <v>107.13686992417016</v>
      </c>
    </row>
    <row r="414" spans="1:6" ht="12.75" customHeight="1" x14ac:dyDescent="0.2">
      <c r="A414" s="53" t="s">
        <v>609</v>
      </c>
      <c r="B414" s="85" t="s">
        <v>834</v>
      </c>
      <c r="C414" s="50" t="s">
        <v>835</v>
      </c>
      <c r="D414" s="51">
        <f t="shared" ref="D414:E414" si="113">IF(D412&gt;=D413,D412-D413,0)</f>
        <v>38530.619999999879</v>
      </c>
      <c r="E414" s="51">
        <f t="shared" si="113"/>
        <v>93357.920000000158</v>
      </c>
      <c r="F414" s="52">
        <f t="shared" si="81"/>
        <v>242.29540038546085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31274.150000000023</v>
      </c>
      <c r="F416" s="52" t="str">
        <f t="shared" si="81"/>
        <v>-</v>
      </c>
    </row>
    <row r="417" spans="1:6" ht="12.75" customHeight="1" x14ac:dyDescent="0.2">
      <c r="A417" s="60" t="s">
        <v>838</v>
      </c>
      <c r="B417" s="85" t="s">
        <v>841</v>
      </c>
      <c r="C417" s="61" t="s">
        <v>842</v>
      </c>
      <c r="D417" s="51">
        <f t="shared" ref="D417:E417" si="116">IF(D293-D292+D410-D409&gt;=0,D293-D292+D410-D409,0)</f>
        <v>7258.789999999979</v>
      </c>
      <c r="E417" s="51">
        <f t="shared" si="116"/>
        <v>0</v>
      </c>
      <c r="F417" s="52">
        <f t="shared" si="81"/>
        <v>0</v>
      </c>
    </row>
    <row r="418" spans="1:6" ht="12.75" customHeight="1" x14ac:dyDescent="0.2">
      <c r="A418" s="55" t="s">
        <v>843</v>
      </c>
      <c r="B418" s="233" t="s">
        <v>844</v>
      </c>
      <c r="C418" s="56" t="s">
        <v>845</v>
      </c>
      <c r="D418" s="62">
        <f t="shared" ref="D418:E418" si="117">D294+D411</f>
        <v>90139.450000000012</v>
      </c>
      <c r="E418" s="62">
        <f t="shared" si="117"/>
        <v>76979.66</v>
      </c>
      <c r="F418" s="57">
        <f t="shared" si="81"/>
        <v>85.400632020719002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31603.97</v>
      </c>
      <c r="E637" s="242">
        <v>31603.97</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789129.55999999994</v>
      </c>
      <c r="E639" s="51">
        <f t="shared" si="180"/>
        <v>897526.13000000012</v>
      </c>
      <c r="F639" s="52">
        <f t="shared" si="119"/>
        <v>113.73621968995815</v>
      </c>
    </row>
    <row r="640" spans="1:6" ht="12.75" customHeight="1" x14ac:dyDescent="0.2">
      <c r="A640" s="53" t="s">
        <v>609</v>
      </c>
      <c r="B640" s="85" t="s">
        <v>1278</v>
      </c>
      <c r="C640" s="50" t="s">
        <v>1279</v>
      </c>
      <c r="D640" s="51">
        <f t="shared" ref="D640:E640" si="181">D413+D528</f>
        <v>750598.94000000006</v>
      </c>
      <c r="E640" s="51">
        <f t="shared" si="181"/>
        <v>804168.21</v>
      </c>
      <c r="F640" s="52">
        <f t="shared" si="119"/>
        <v>107.13686992417016</v>
      </c>
    </row>
    <row r="641" spans="1:6" ht="12.75" customHeight="1" x14ac:dyDescent="0.2">
      <c r="A641" s="53" t="s">
        <v>609</v>
      </c>
      <c r="B641" s="85" t="s">
        <v>1280</v>
      </c>
      <c r="C641" s="50" t="s">
        <v>1281</v>
      </c>
      <c r="D641" s="51">
        <f t="shared" ref="D641:E641" si="182">IF(D639&gt;=D640,D639-D640,0)</f>
        <v>38530.619999999879</v>
      </c>
      <c r="E641" s="51">
        <f t="shared" si="182"/>
        <v>93357.920000000158</v>
      </c>
      <c r="F641" s="52">
        <f t="shared" si="119"/>
        <v>242.29540038546085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24345.180000000022</v>
      </c>
      <c r="E643" s="51">
        <f t="shared" si="184"/>
        <v>62878.120000000024</v>
      </c>
      <c r="F643" s="52">
        <f t="shared" si="119"/>
        <v>258.27749065728807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62875.799999999901</v>
      </c>
      <c r="E645" s="51">
        <f t="shared" si="186"/>
        <v>156236.04000000018</v>
      </c>
      <c r="F645" s="52">
        <f t="shared" si="119"/>
        <v>248.48358191864031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52441.279999999999</v>
      </c>
      <c r="E647" s="243">
        <v>72843.88</v>
      </c>
      <c r="F647" s="57">
        <f t="shared" si="119"/>
        <v>138.90561023682108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78.55</v>
      </c>
      <c r="E649" s="242">
        <v>15369.2</v>
      </c>
      <c r="F649" s="52" t="str">
        <f t="shared" ref="F649:F724" si="188">IF(D649&lt;&gt;0,IF(E649/D649&gt;=100,"&gt;&gt;100",E649/D649*100),"-")</f>
        <v>&gt;&gt;100</v>
      </c>
    </row>
    <row r="650" spans="1:6" ht="12.75" customHeight="1" x14ac:dyDescent="0.2">
      <c r="A650" s="53" t="s">
        <v>1297</v>
      </c>
      <c r="B650" s="85" t="s">
        <v>1298</v>
      </c>
      <c r="C650" s="50" t="s">
        <v>1297</v>
      </c>
      <c r="D650" s="242">
        <v>875254.31</v>
      </c>
      <c r="E650" s="242">
        <v>924417.69</v>
      </c>
      <c r="F650" s="52">
        <f t="shared" si="188"/>
        <v>105.61703946365026</v>
      </c>
    </row>
    <row r="651" spans="1:6" ht="12.75" customHeight="1" x14ac:dyDescent="0.2">
      <c r="A651" s="53" t="s">
        <v>1299</v>
      </c>
      <c r="B651" s="85" t="s">
        <v>1300</v>
      </c>
      <c r="C651" s="50" t="s">
        <v>1299</v>
      </c>
      <c r="D651" s="242">
        <v>859963.66</v>
      </c>
      <c r="E651" s="242">
        <v>853083.05</v>
      </c>
      <c r="F651" s="52">
        <f t="shared" si="188"/>
        <v>99.19989526069044</v>
      </c>
    </row>
    <row r="652" spans="1:6" ht="24" x14ac:dyDescent="0.2">
      <c r="A652" s="53">
        <v>11</v>
      </c>
      <c r="B652" s="85" t="s">
        <v>1301</v>
      </c>
      <c r="C652" s="50" t="s">
        <v>1302</v>
      </c>
      <c r="D652" s="51">
        <f t="shared" ref="D652:E652" si="189">+D649+D650-D651</f>
        <v>15369.20000000007</v>
      </c>
      <c r="E652" s="51">
        <f t="shared" si="189"/>
        <v>86703.839999999851</v>
      </c>
      <c r="F652" s="52">
        <f t="shared" si="188"/>
        <v>564.14022850896242</v>
      </c>
    </row>
    <row r="653" spans="1:6" ht="24" x14ac:dyDescent="0.2">
      <c r="A653" s="53" t="s">
        <v>609</v>
      </c>
      <c r="B653" s="85" t="s">
        <v>1303</v>
      </c>
      <c r="C653" s="50" t="s">
        <v>1304</v>
      </c>
      <c r="D653" s="262">
        <v>5</v>
      </c>
      <c r="E653" s="262">
        <v>12</v>
      </c>
      <c r="F653" s="52">
        <f t="shared" si="188"/>
        <v>240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12</v>
      </c>
      <c r="F655" s="52">
        <f t="shared" si="188"/>
        <v>240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137.43</v>
      </c>
      <c r="E658" s="242">
        <v>98.45</v>
      </c>
      <c r="F658" s="52">
        <f t="shared" si="188"/>
        <v>71.636469475369282</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264449.75</v>
      </c>
      <c r="E661" s="242">
        <v>274738.39</v>
      </c>
      <c r="F661" s="52">
        <f t="shared" si="188"/>
        <v>103.8905841279865</v>
      </c>
    </row>
    <row r="662" spans="1:6" ht="12.75" customHeight="1" x14ac:dyDescent="0.2">
      <c r="A662" s="53">
        <v>63312</v>
      </c>
      <c r="B662" s="85" t="s">
        <v>1322</v>
      </c>
      <c r="C662" s="50" t="s">
        <v>1323</v>
      </c>
      <c r="D662" s="242">
        <v>0</v>
      </c>
      <c r="E662" s="242">
        <v>1250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50688.69</v>
      </c>
      <c r="E665" s="242">
        <v>97869.34</v>
      </c>
      <c r="F665" s="52">
        <f t="shared" si="188"/>
        <v>193.07924509392527</v>
      </c>
    </row>
    <row r="666" spans="1:6" ht="12.75" customHeight="1" x14ac:dyDescent="0.2">
      <c r="A666" s="53">
        <v>63322</v>
      </c>
      <c r="B666" s="85" t="s">
        <v>1330</v>
      </c>
      <c r="C666" s="50" t="s">
        <v>1331</v>
      </c>
      <c r="D666" s="242">
        <v>0</v>
      </c>
      <c r="E666" s="242">
        <v>113000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3769.43</v>
      </c>
      <c r="E669" s="242">
        <v>8192.2800000000007</v>
      </c>
      <c r="F669" s="52">
        <f t="shared" si="188"/>
        <v>217.33471638948066</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92652.98</v>
      </c>
      <c r="E694" s="242">
        <v>122386.48</v>
      </c>
      <c r="F694" s="52">
        <f t="shared" si="188"/>
        <v>132.09125059981881</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2393.09</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1324.32</v>
      </c>
      <c r="E716" s="242"/>
      <c r="F716" s="52">
        <f t="shared" si="188"/>
        <v>0</v>
      </c>
    </row>
    <row r="717" spans="1:6" ht="12.75" customHeight="1" x14ac:dyDescent="0.2">
      <c r="A717" s="53">
        <v>31215</v>
      </c>
      <c r="B717" s="85" t="s">
        <v>1414</v>
      </c>
      <c r="C717" s="50" t="s">
        <v>1415</v>
      </c>
      <c r="D717" s="242">
        <v>491.45</v>
      </c>
      <c r="E717" s="242"/>
      <c r="F717" s="52">
        <f t="shared" si="188"/>
        <v>0</v>
      </c>
    </row>
    <row r="718" spans="1:6" ht="12.75" customHeight="1" x14ac:dyDescent="0.2">
      <c r="A718" s="53">
        <v>32121</v>
      </c>
      <c r="B718" s="85" t="s">
        <v>1416</v>
      </c>
      <c r="C718" s="50" t="s">
        <v>1417</v>
      </c>
      <c r="D718" s="242">
        <v>1656.53</v>
      </c>
      <c r="E718" s="242">
        <v>1556.46</v>
      </c>
      <c r="F718" s="52">
        <f t="shared" si="188"/>
        <v>93.959058996818655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8723.2099999999991</v>
      </c>
      <c r="E721" s="242">
        <v>9453.83</v>
      </c>
      <c r="F721" s="52">
        <f t="shared" si="188"/>
        <v>108.3755865100118</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1188.96</v>
      </c>
      <c r="E725" s="242">
        <v>1664.52</v>
      </c>
      <c r="F725" s="52">
        <f t="shared" ref="F725:F979" si="190">IF(D725&lt;&gt;0,IF(E725/D725&gt;=100,"&gt;&gt;100",E725/D725*100),"-")</f>
        <v>139.99798142914815</v>
      </c>
    </row>
    <row r="726" spans="1:6" ht="12.75" customHeight="1" x14ac:dyDescent="0.2">
      <c r="A726" s="53" t="s">
        <v>1432</v>
      </c>
      <c r="B726" s="85" t="s">
        <v>1433</v>
      </c>
      <c r="C726" s="50" t="s">
        <v>1432</v>
      </c>
      <c r="D726" s="242">
        <v>17.46</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736.76</v>
      </c>
      <c r="E759" s="242">
        <v>756.68</v>
      </c>
      <c r="F759" s="52">
        <f t="shared" si="190"/>
        <v>102.70372984418263</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8616.6200000000008</v>
      </c>
      <c r="E767" s="242">
        <v>9145.5400000000009</v>
      </c>
      <c r="F767" s="52">
        <f t="shared" si="190"/>
        <v>106.13836980161595</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400</v>
      </c>
      <c r="E817" s="242">
        <v>1298.17</v>
      </c>
      <c r="F817" s="52">
        <f t="shared" si="190"/>
        <v>324.54250000000002</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1990.8</v>
      </c>
      <c r="E819" s="242">
        <v>1990.8</v>
      </c>
      <c r="F819" s="52">
        <f t="shared" si="190"/>
        <v>100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3716.24</v>
      </c>
      <c r="E821" s="242">
        <v>2521.75</v>
      </c>
      <c r="F821" s="52">
        <f t="shared" si="190"/>
        <v>67.857565711579454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83428.460000000006</v>
      </c>
      <c r="E823" s="242">
        <v>91420.87</v>
      </c>
      <c r="F823" s="52">
        <f t="shared" si="190"/>
        <v>109.57995628829778</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2174.06</v>
      </c>
      <c r="E828" s="242">
        <v>2278.2199999999998</v>
      </c>
      <c r="F828" s="52">
        <f t="shared" si="190"/>
        <v>104.79103612595789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6" workbookViewId="0">
      <selection activeCell="E260" sqref="E2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2567021.4800000004</v>
      </c>
      <c r="E6" s="229">
        <f t="shared" si="0"/>
        <v>2726974.2300000004</v>
      </c>
      <c r="F6" s="230">
        <f t="shared" ref="F6:F260" si="1">IF(D6&gt;0,IF(E6/D6&gt;=100,"&gt;&gt;100",E6/D6*100),"-")</f>
        <v>106.23106394886888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2408332.0900000003</v>
      </c>
      <c r="E7" s="104">
        <f t="shared" si="2"/>
        <v>2485492.6900000004</v>
      </c>
      <c r="F7" s="93">
        <f t="shared" si="1"/>
        <v>103.20390200007674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199562.57</v>
      </c>
      <c r="E8" s="104">
        <f>E9+E10-E11</f>
        <v>199737.44</v>
      </c>
      <c r="F8" s="93">
        <f t="shared" si="1"/>
        <v>100.0876266526333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18119.89</v>
      </c>
      <c r="E9" s="247">
        <v>18119.89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181442.68</v>
      </c>
      <c r="E10" s="247">
        <v>181617.55</v>
      </c>
      <c r="F10" s="93">
        <f t="shared" si="1"/>
        <v>100.09637754468794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2088675.3900000004</v>
      </c>
      <c r="E12" s="104">
        <f t="shared" si="3"/>
        <v>2055932.5600000003</v>
      </c>
      <c r="F12" s="93">
        <f t="shared" si="1"/>
        <v>98.432363872492417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1947034.2900000003</v>
      </c>
      <c r="E13" s="104">
        <f t="shared" si="4"/>
        <v>1909551.2100000002</v>
      </c>
      <c r="F13" s="93">
        <f t="shared" si="1"/>
        <v>98.074862872599937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1007414.78</v>
      </c>
      <c r="E15" s="247">
        <v>1012508.22</v>
      </c>
      <c r="F15" s="93">
        <f t="shared" si="1"/>
        <v>100.50559512339096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971882.92</v>
      </c>
      <c r="E16" s="247">
        <v>971882.92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1075963.3700000001</v>
      </c>
      <c r="E17" s="247">
        <v>1117426.6399999999</v>
      </c>
      <c r="F17" s="93">
        <f t="shared" si="1"/>
        <v>103.8535949416196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1108226.78</v>
      </c>
      <c r="E18" s="247">
        <v>1192266.57</v>
      </c>
      <c r="F18" s="93">
        <f t="shared" si="1"/>
        <v>107.58326648630528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120745.98000000001</v>
      </c>
      <c r="E19" s="104">
        <f t="shared" si="5"/>
        <v>129466.25</v>
      </c>
      <c r="F19" s="93">
        <f t="shared" si="1"/>
        <v>107.22199612773858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13788.63</v>
      </c>
      <c r="E20" s="247">
        <v>13788.63</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7399.3</v>
      </c>
      <c r="E21" s="247">
        <v>7399.3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63542.080000000002</v>
      </c>
      <c r="E22" s="247">
        <v>97755.83</v>
      </c>
      <c r="F22" s="93">
        <f t="shared" si="1"/>
        <v>153.84423991156726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1896.28</v>
      </c>
      <c r="E24" s="247">
        <v>1896.28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177349.29</v>
      </c>
      <c r="E26" s="247">
        <v>199895.6</v>
      </c>
      <c r="F26" s="93">
        <f t="shared" si="1"/>
        <v>112.71294066077175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143229.6</v>
      </c>
      <c r="E28" s="247">
        <v>191269.39</v>
      </c>
      <c r="F28" s="93">
        <f t="shared" si="1"/>
        <v>133.54040645229756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20895.120000000003</v>
      </c>
      <c r="E29" s="104">
        <f t="shared" si="6"/>
        <v>16915.099999999999</v>
      </c>
      <c r="F29" s="93">
        <f t="shared" si="1"/>
        <v>80.952394626113644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31840.2</v>
      </c>
      <c r="E30" s="247">
        <v>31840.2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10945.08</v>
      </c>
      <c r="E34" s="247">
        <v>14925.1</v>
      </c>
      <c r="F34" s="93">
        <f t="shared" si="1"/>
        <v>136.36355330431573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6090.69</v>
      </c>
      <c r="E42" s="247">
        <v>6090.69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6090.69</v>
      </c>
      <c r="E44" s="247">
        <v>6090.69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30408.53</v>
      </c>
      <c r="E54" s="247">
        <v>31171.69</v>
      </c>
      <c r="F54" s="93">
        <f t="shared" si="1"/>
        <v>102.50969053749064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30408.53</v>
      </c>
      <c r="E55" s="247">
        <v>31171.69</v>
      </c>
      <c r="F55" s="93">
        <f t="shared" si="1"/>
        <v>102.50969053749064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120094.13</v>
      </c>
      <c r="E56" s="104">
        <f t="shared" si="11"/>
        <v>229822.69</v>
      </c>
      <c r="F56" s="93">
        <f t="shared" si="1"/>
        <v>191.36879546069403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94632.09</v>
      </c>
      <c r="E57" s="247">
        <v>204110.65</v>
      </c>
      <c r="F57" s="93">
        <f t="shared" si="1"/>
        <v>215.68862105867046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250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25462.04</v>
      </c>
      <c r="E62" s="247">
        <v>25462.04</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158689.39000000001</v>
      </c>
      <c r="E68" s="104">
        <f t="shared" si="13"/>
        <v>241481.54000000004</v>
      </c>
      <c r="F68" s="93">
        <f t="shared" si="1"/>
        <v>152.17245462976447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15369.199999999999</v>
      </c>
      <c r="E69" s="104">
        <f t="shared" si="14"/>
        <v>86703.840000000011</v>
      </c>
      <c r="F69" s="93">
        <f t="shared" si="1"/>
        <v>564.14022850896606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15298.23</v>
      </c>
      <c r="E70" s="104">
        <f t="shared" si="15"/>
        <v>86667.71</v>
      </c>
      <c r="F70" s="93">
        <f t="shared" si="1"/>
        <v>566.5211596374221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15298.23</v>
      </c>
      <c r="E72" s="247">
        <v>86667.71</v>
      </c>
      <c r="F72" s="93">
        <f t="shared" si="1"/>
        <v>566.5211596374221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70.97</v>
      </c>
      <c r="E76" s="247">
        <v>36.130000000000003</v>
      </c>
      <c r="F76" s="93">
        <f t="shared" si="1"/>
        <v>50.908834718895314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75.849999999999994</v>
      </c>
      <c r="E78" s="104">
        <f>E79+SUM(E82:E84)-E85+E86</f>
        <v>4290.55</v>
      </c>
      <c r="F78" s="93">
        <f t="shared" si="1"/>
        <v>5656.6249176005276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75.849999999999994</v>
      </c>
      <c r="E86" s="247">
        <v>4290.55</v>
      </c>
      <c r="F86" s="93">
        <f t="shared" si="1"/>
        <v>5656.6249176005276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663.61</v>
      </c>
      <c r="E134" s="104">
        <f t="shared" si="23"/>
        <v>663.61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663.61</v>
      </c>
      <c r="E135" s="104">
        <f t="shared" si="24"/>
        <v>663.61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663.61</v>
      </c>
      <c r="E140" s="247">
        <v>663.61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70123.66</v>
      </c>
      <c r="E146" s="104">
        <f t="shared" si="26"/>
        <v>53198.41</v>
      </c>
      <c r="F146" s="93">
        <f t="shared" si="1"/>
        <v>75.863709909037837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25242.62</v>
      </c>
      <c r="E147" s="247">
        <v>4051.42</v>
      </c>
      <c r="F147" s="93">
        <f t="shared" si="1"/>
        <v>16.049918748529272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29485.63</v>
      </c>
      <c r="E158" s="247">
        <v>31173.08</v>
      </c>
      <c r="F158" s="93">
        <f t="shared" si="1"/>
        <v>105.72295725070144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15395.41</v>
      </c>
      <c r="E159" s="247">
        <v>17973.91</v>
      </c>
      <c r="F159" s="93">
        <f t="shared" si="1"/>
        <v>116.74849841608635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20015.79</v>
      </c>
      <c r="E164" s="104">
        <f t="shared" si="28"/>
        <v>23781.25</v>
      </c>
      <c r="F164" s="93">
        <f t="shared" si="1"/>
        <v>118.8124475726414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20015.79</v>
      </c>
      <c r="E165" s="247">
        <v>23781.25</v>
      </c>
      <c r="F165" s="93">
        <f t="shared" si="1"/>
        <v>118.8124475726414</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52441.279999999999</v>
      </c>
      <c r="E170" s="104">
        <f t="shared" si="29"/>
        <v>72843.88</v>
      </c>
      <c r="F170" s="93">
        <f t="shared" si="1"/>
        <v>138.90561023682108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52441.279999999999</v>
      </c>
      <c r="E171" s="247">
        <v>57371.37</v>
      </c>
      <c r="F171" s="93">
        <f t="shared" si="1"/>
        <v>109.40116259557358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15472.51</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2567021.48</v>
      </c>
      <c r="E175" s="104">
        <f t="shared" si="30"/>
        <v>2726974.2300000004</v>
      </c>
      <c r="F175" s="93">
        <f t="shared" si="1"/>
        <v>106.23106394886888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182593.53999999998</v>
      </c>
      <c r="E176" s="104">
        <f t="shared" si="31"/>
        <v>185185.24</v>
      </c>
      <c r="F176" s="93">
        <f t="shared" si="1"/>
        <v>101.41938208766861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170825.96999999997</v>
      </c>
      <c r="E177" s="104">
        <f t="shared" si="32"/>
        <v>183156.22999999998</v>
      </c>
      <c r="F177" s="93">
        <f t="shared" si="1"/>
        <v>107.21802428518335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545.96</v>
      </c>
      <c r="E178" s="247">
        <v>16743.22</v>
      </c>
      <c r="F178" s="93">
        <f t="shared" si="1"/>
        <v>3066.7484797421057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168258.36</v>
      </c>
      <c r="E179" s="247">
        <v>164266.04999999999</v>
      </c>
      <c r="F179" s="93">
        <f t="shared" si="1"/>
        <v>97.627273913759765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152.74</v>
      </c>
      <c r="E180" s="104">
        <f t="shared" si="33"/>
        <v>69.33</v>
      </c>
      <c r="F180" s="93">
        <f t="shared" si="1"/>
        <v>45.390860285452398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152.74</v>
      </c>
      <c r="E183" s="247">
        <v>69.33</v>
      </c>
      <c r="F183" s="93">
        <f t="shared" si="1"/>
        <v>45.390860285452398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99.56</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1160.96</v>
      </c>
      <c r="E187" s="247">
        <v>1184.1199999999999</v>
      </c>
      <c r="F187" s="93">
        <f t="shared" si="1"/>
        <v>101.99490077177506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707.95</v>
      </c>
      <c r="E188" s="247">
        <v>793.95</v>
      </c>
      <c r="F188" s="93">
        <f t="shared" si="1"/>
        <v>112.14775054735505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11573.32</v>
      </c>
      <c r="E189" s="247">
        <v>1834.76</v>
      </c>
      <c r="F189" s="93">
        <f t="shared" si="1"/>
        <v>15.853359278063683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194.25</v>
      </c>
      <c r="E234" s="104">
        <f t="shared" si="40"/>
        <v>194.25</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194.25</v>
      </c>
      <c r="E236" s="247">
        <v>194.25</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2384427.94</v>
      </c>
      <c r="E237" s="104">
        <f t="shared" si="41"/>
        <v>2541788.9900000002</v>
      </c>
      <c r="F237" s="93">
        <f t="shared" si="1"/>
        <v>106.59953053561351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2231412.69</v>
      </c>
      <c r="E238" s="104">
        <f t="shared" si="42"/>
        <v>2308573.29</v>
      </c>
      <c r="F238" s="93">
        <f t="shared" si="1"/>
        <v>103.45792601905477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2231412.69</v>
      </c>
      <c r="E239" s="104">
        <f t="shared" si="43"/>
        <v>2308573.29</v>
      </c>
      <c r="F239" s="93">
        <f t="shared" si="1"/>
        <v>103.45792601905477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2231412.69</v>
      </c>
      <c r="E240" s="247">
        <v>2308573.29</v>
      </c>
      <c r="F240" s="93">
        <f t="shared" si="1"/>
        <v>103.45792601905477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62875.79999999993</v>
      </c>
      <c r="E245" s="104">
        <f t="shared" si="45"/>
        <v>156236.04000000004</v>
      </c>
      <c r="F245" s="93">
        <f t="shared" si="1"/>
        <v>248.48358191863994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681371.69</v>
      </c>
      <c r="E246" s="104">
        <f t="shared" si="46"/>
        <v>754061.13</v>
      </c>
      <c r="F246" s="93">
        <f t="shared" si="1"/>
        <v>110.668103924306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649767.72</v>
      </c>
      <c r="E247" s="247">
        <v>722457.16</v>
      </c>
      <c r="F247" s="93">
        <f t="shared" si="1"/>
        <v>111.18698848259191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31603.97</v>
      </c>
      <c r="E249" s="247">
        <v>31603.97</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618495.89</v>
      </c>
      <c r="E250" s="104">
        <f t="shared" si="47"/>
        <v>597825.09</v>
      </c>
      <c r="F250" s="93">
        <f t="shared" si="1"/>
        <v>96.657892100139904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618495.89</v>
      </c>
      <c r="E252" s="247">
        <v>597825.09</v>
      </c>
      <c r="F252" s="93">
        <f t="shared" si="1"/>
        <v>96.657892100139904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70123.66</v>
      </c>
      <c r="E255" s="247">
        <v>53198.41</v>
      </c>
      <c r="F255" s="93">
        <f t="shared" si="1"/>
        <v>75.863709909037837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20015.79</v>
      </c>
      <c r="E256" s="247">
        <v>23781.25</v>
      </c>
      <c r="F256" s="93">
        <f t="shared" si="1"/>
        <v>118.8124475726414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69727.06</v>
      </c>
      <c r="E264" s="247">
        <v>51782.73</v>
      </c>
      <c r="F264" s="93">
        <f t="shared" si="50"/>
        <v>74.264898018072188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396.6</v>
      </c>
      <c r="E265" s="247">
        <v>1415.68</v>
      </c>
      <c r="F265" s="93">
        <f t="shared" si="50"/>
        <v>356.95410993444273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20015.79</v>
      </c>
      <c r="E266" s="247">
        <v>22107.59</v>
      </c>
      <c r="F266" s="93">
        <f t="shared" si="50"/>
        <v>110.45074913355906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1673.66</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75.849999999999994</v>
      </c>
      <c r="E268" s="247">
        <v>75.849999999999994</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4214.7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162210.32999999999</v>
      </c>
      <c r="E287" s="247">
        <v>153023.16</v>
      </c>
      <c r="F287" s="93">
        <f t="shared" si="50"/>
        <v>94.336260828764736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8615.64</v>
      </c>
      <c r="E288" s="247">
        <v>30133.07</v>
      </c>
      <c r="F288" s="93">
        <f t="shared" si="50"/>
        <v>349.74848067003734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7323.31</v>
      </c>
      <c r="E289" s="247">
        <v>1834.76</v>
      </c>
      <c r="F289" s="93">
        <f t="shared" si="50"/>
        <v>25.053698395943908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4250.01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354.27</v>
      </c>
      <c r="E297" s="247">
        <v>354.27</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353.68</v>
      </c>
      <c r="E298" s="247">
        <v>439.68</v>
      </c>
      <c r="F298" s="93">
        <f t="shared" si="50"/>
        <v>124.31576566387695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E11" sqref="E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189909.72000000003</v>
      </c>
      <c r="E5" s="79">
        <f t="shared" si="0"/>
        <v>207657.79</v>
      </c>
      <c r="F5" s="80">
        <f t="shared" ref="F5:F141" si="1">IF(D5&gt;0,IF(E5/D5&gt;=100,"&gt;&gt;100",E5/D5*100),"-")</f>
        <v>109.34553007608034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188675.40000000002</v>
      </c>
      <c r="E6" s="81">
        <f t="shared" si="2"/>
        <v>206423.47</v>
      </c>
      <c r="F6" s="63">
        <f t="shared" si="1"/>
        <v>109.40666880791031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166758.89000000001</v>
      </c>
      <c r="E7" s="249">
        <v>184231.26</v>
      </c>
      <c r="F7" s="63">
        <f t="shared" si="1"/>
        <v>110.47762431136354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14567.22</v>
      </c>
      <c r="E8" s="249">
        <v>10291.58</v>
      </c>
      <c r="F8" s="63">
        <f t="shared" si="1"/>
        <v>70.64889525935628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7349.29</v>
      </c>
      <c r="E9" s="249">
        <v>11900.63</v>
      </c>
      <c r="F9" s="63">
        <f t="shared" si="1"/>
        <v>161.92897545205045</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1234.32</v>
      </c>
      <c r="E21" s="249">
        <v>1234.32</v>
      </c>
      <c r="F21" s="63">
        <f t="shared" si="1"/>
        <v>100</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398</v>
      </c>
      <c r="E22" s="81">
        <f t="shared" si="5"/>
        <v>400</v>
      </c>
      <c r="F22" s="63">
        <f t="shared" si="1"/>
        <v>100.50251256281406</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398</v>
      </c>
      <c r="E27" s="249">
        <v>400</v>
      </c>
      <c r="F27" s="63">
        <f t="shared" si="1"/>
        <v>100.50251256281406</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20658.41</v>
      </c>
      <c r="E28" s="81">
        <f t="shared" si="6"/>
        <v>17170.73</v>
      </c>
      <c r="F28" s="63">
        <f t="shared" si="1"/>
        <v>83.117384154927691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13864</v>
      </c>
      <c r="E30" s="249">
        <v>14700</v>
      </c>
      <c r="F30" s="63">
        <f t="shared" si="1"/>
        <v>106.03000577034045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6794.41</v>
      </c>
      <c r="E34" s="249">
        <v>2470.73</v>
      </c>
      <c r="F34" s="63">
        <f t="shared" si="1"/>
        <v>36.364158182976894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93323.459999999992</v>
      </c>
      <c r="E35" s="81">
        <f t="shared" si="7"/>
        <v>111986.19</v>
      </c>
      <c r="F35" s="63">
        <f t="shared" si="1"/>
        <v>119.99789763474267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52012.639999999999</v>
      </c>
      <c r="E54" s="81">
        <f t="shared" si="12"/>
        <v>71572.540000000008</v>
      </c>
      <c r="F54" s="63">
        <f t="shared" si="1"/>
        <v>137.60605114449106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13360.82</v>
      </c>
      <c r="E55" s="249">
        <v>37173.31</v>
      </c>
      <c r="F55" s="63">
        <f t="shared" si="1"/>
        <v>278.22626156179035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38651.82</v>
      </c>
      <c r="E59" s="249">
        <v>34399.230000000003</v>
      </c>
      <c r="F59" s="63">
        <f t="shared" si="1"/>
        <v>88.997697909179962</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41310.82</v>
      </c>
      <c r="E74" s="249">
        <v>40413.65</v>
      </c>
      <c r="F74" s="63">
        <f t="shared" si="1"/>
        <v>97.82824451318082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79795.990000000005</v>
      </c>
      <c r="E75" s="81">
        <f t="shared" si="15"/>
        <v>79445.91</v>
      </c>
      <c r="F75" s="63">
        <f t="shared" si="1"/>
        <v>99.561281212251401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5419.88</v>
      </c>
      <c r="E76" s="249">
        <v>7660.45</v>
      </c>
      <c r="F76" s="63">
        <f t="shared" si="1"/>
        <v>141.33984516262353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74376.11</v>
      </c>
      <c r="E81" s="249">
        <v>71785.460000000006</v>
      </c>
      <c r="F81" s="63">
        <f t="shared" si="1"/>
        <v>96.516825093433908</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127399.5</v>
      </c>
      <c r="E82" s="81">
        <f t="shared" si="16"/>
        <v>150353.16999999998</v>
      </c>
      <c r="F82" s="63">
        <f t="shared" si="1"/>
        <v>118.01708012982782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60117.440000000002</v>
      </c>
      <c r="E84" s="249">
        <v>141042.09</v>
      </c>
      <c r="F84" s="63">
        <f t="shared" si="1"/>
        <v>234.61093819031547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67282.06</v>
      </c>
      <c r="E86" s="249">
        <v>9311.08</v>
      </c>
      <c r="F86" s="63">
        <f t="shared" si="1"/>
        <v>13.838874731243367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165.36</v>
      </c>
      <c r="E89" s="81">
        <f t="shared" si="17"/>
        <v>11662.99</v>
      </c>
      <c r="F89" s="63">
        <f t="shared" si="1"/>
        <v>7053.0902273826796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165.36</v>
      </c>
      <c r="E106" s="249">
        <v>11662.99</v>
      </c>
      <c r="F106" s="63">
        <f t="shared" si="1"/>
        <v>7053.0902273826796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37572.65</v>
      </c>
      <c r="E107" s="81">
        <f t="shared" si="21"/>
        <v>43766.68</v>
      </c>
      <c r="F107" s="63">
        <f t="shared" si="1"/>
        <v>116.48547547218521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37572.65</v>
      </c>
      <c r="E113" s="249">
        <v>43766.68</v>
      </c>
      <c r="F113" s="63">
        <f t="shared" si="1"/>
        <v>116.48547547218521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92391.76999999999</v>
      </c>
      <c r="E114" s="81">
        <f t="shared" si="22"/>
        <v>103435.64</v>
      </c>
      <c r="F114" s="63">
        <f t="shared" si="1"/>
        <v>111.95330493181375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76547.199999999997</v>
      </c>
      <c r="E115" s="81">
        <f t="shared" si="23"/>
        <v>86059.520000000004</v>
      </c>
      <c r="F115" s="63">
        <f t="shared" si="1"/>
        <v>112.42673801262491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76547.199999999997</v>
      </c>
      <c r="E116" s="249">
        <v>86059.520000000004</v>
      </c>
      <c r="F116" s="63">
        <f t="shared" si="1"/>
        <v>112.42673801262491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15844.57</v>
      </c>
      <c r="E128" s="249">
        <v>17376.12</v>
      </c>
      <c r="F128" s="63">
        <f t="shared" si="1"/>
        <v>109.66608749874563</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108984.08</v>
      </c>
      <c r="E129" s="81">
        <f t="shared" si="26"/>
        <v>78289.11</v>
      </c>
      <c r="F129" s="63">
        <f t="shared" si="1"/>
        <v>71.835363476940856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108984.08</v>
      </c>
      <c r="E140" s="249">
        <v>78289.11</v>
      </c>
      <c r="F140" s="63">
        <f t="shared" si="1"/>
        <v>71.835363476940856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750598.94</v>
      </c>
      <c r="E141" s="106">
        <f t="shared" si="28"/>
        <v>804168.21000000008</v>
      </c>
      <c r="F141" s="82">
        <f t="shared" si="1"/>
        <v>107.13686992417017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9" sqref="D4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182399.29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787986.09000000008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580765.89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144320.59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238984.52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10291.58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756.68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99509.81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77757.17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9145.5400000000009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207220.2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785394.39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568435.63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128123.33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242976.83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10374.99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657.12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99509.81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77734.009999999995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9059.5400000000009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216958.76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184990.99000000011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154857.91999999998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153023.15999999997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545.96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545.96</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151603.03999999998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1765.3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149837.74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331.81</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331.81</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542.35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542.35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1834.76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1834.76</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30133.07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30133.07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36758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 Bolješić</cp:lastModifiedBy>
  <cp:lastPrinted>2025-02-17T06:55:15Z</cp:lastPrinted>
  <dcterms:created xsi:type="dcterms:W3CDTF">2022-04-01T05:14:30Z</dcterms:created>
  <dcterms:modified xsi:type="dcterms:W3CDTF">2025-02-17T06:55:16Z</dcterms:modified>
</cp:coreProperties>
</file>